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3.xml" ContentType="application/vnd.openxmlformats-officedocument.drawing+xml"/>
  <Override PartName="/xl/customProperty8.bin" ContentType="application/vnd.openxmlformats-officedocument.spreadsheetml.customProperty"/>
  <Override PartName="/xl/drawings/drawing4.xml" ContentType="application/vnd.openxmlformats-officedocument.drawing+xml"/>
  <Override PartName="/xl/customProperty9.bin" ContentType="application/vnd.openxmlformats-officedocument.spreadsheetml.customProperty"/>
  <Override PartName="/xl/drawings/drawing5.xml" ContentType="application/vnd.openxmlformats-officedocument.drawing+xml"/>
  <Override PartName="/xl/customProperty10.bin" ContentType="application/vnd.openxmlformats-officedocument.spreadsheetml.customProperty"/>
  <Override PartName="/xl/drawings/drawing6.xml" ContentType="application/vnd.openxmlformats-officedocument.drawing+xml"/>
  <Override PartName="/xl/customProperty11.bin" ContentType="application/vnd.openxmlformats-officedocument.spreadsheetml.customProperty"/>
  <Override PartName="/xl/drawings/drawing7.xml" ContentType="application/vnd.openxmlformats-officedocument.drawing+xml"/>
  <Override PartName="/xl/customProperty12.bin" ContentType="application/vnd.openxmlformats-officedocument.spreadsheetml.customProperty"/>
  <Override PartName="/xl/drawings/drawing8.xml" ContentType="application/vnd.openxmlformats-officedocument.drawing+xml"/>
  <Override PartName="/xl/customProperty13.bin" ContentType="application/vnd.openxmlformats-officedocument.spreadsheetml.customProperty"/>
  <Override PartName="/xl/drawings/drawing9.xml" ContentType="application/vnd.openxmlformats-officedocument.drawing+xml"/>
  <Override PartName="/xl/customProperty14.bin" ContentType="application/vnd.openxmlformats-officedocument.spreadsheetml.customProperty"/>
  <Override PartName="/xl/customProperty1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qaoqld.sharepoint.com/teams/Comms/Shared Documents/Fact sheets/Better practice guides/2025/Asset management maturity model - update to question 3f/"/>
    </mc:Choice>
  </mc:AlternateContent>
  <xr:revisionPtr revIDLastSave="3" documentId="8_{A31CB090-EB1B-4393-94C5-0E47F181525D}" xr6:coauthVersionLast="47" xr6:coauthVersionMax="47" xr10:uidLastSave="{81F927C0-931E-4479-A517-1731B6B8B572}"/>
  <workbookProtection workbookAlgorithmName="SHA-512" workbookHashValue="xfrcLIx2dYLkRmvJ1gluKroOxzrRUyvbdIkgbtKMUS8R8mO8jTMRVGVR4qHFxAZOo1sdOi9AgHJgVPXC7sdhyA==" workbookSaltValue="G8djU0qEFoEKas90VOdVHg==" workbookSpinCount="100000" lockStructure="1"/>
  <bookViews>
    <workbookView xWindow="-120" yWindow="-120" windowWidth="29040" windowHeight="15720" tabRatio="914" xr2:uid="{2C18BEE5-3FA2-4604-81C1-095A637AACFE}"/>
  </bookViews>
  <sheets>
    <sheet name="Instructions" sheetId="19" r:id="rId1"/>
    <sheet name="Maturity results" sheetId="17" r:id="rId2"/>
    <sheet name="DS_INTERNAL_SNIP_STORAGE" sheetId="23" state="veryHidden" r:id="rId3"/>
    <sheet name="DS_INTERNAL_SETTINGS_STORAGE" sheetId="24" state="veryHidden" r:id="rId4"/>
    <sheet name="DS_INTERNAL_DOCGROUP_STORAGE" sheetId="25" state="veryHidden" r:id="rId5"/>
    <sheet name="DS_INTERNAL_DOCUMENT_STORAGE" sheetId="26" state="veryHidden" r:id="rId6"/>
    <sheet name="1. Leadership and culture" sheetId="6" r:id="rId7"/>
    <sheet name="2. Framework" sheetId="7" r:id="rId8"/>
    <sheet name="3. Plan for service delivery" sheetId="8" r:id="rId9"/>
    <sheet name="4. Information systems" sheetId="13" r:id="rId10"/>
    <sheet name="5. Performance and outcomes " sheetId="9" r:id="rId11"/>
    <sheet name="Benchmark Information" sheetId="20" r:id="rId12"/>
    <sheet name="Copyright" sheetId="11" r:id="rId13"/>
    <sheet name="Version control" sheetId="18" r:id="rId14"/>
    <sheet name="Drop down lists" sheetId="5" state="hidden" r:id="rId15"/>
  </sheets>
  <externalReferences>
    <externalReference r:id="rId16"/>
    <externalReference r:id="rId17"/>
    <externalReference r:id="rId18"/>
  </externalReferences>
  <definedNames>
    <definedName name="_xlnm._FilterDatabase" localSheetId="14" hidden="1">'Drop down lists'!$A$239:$A$316</definedName>
    <definedName name="A_" localSheetId="0">[1]Lists!#REF!</definedName>
    <definedName name="A_">[1]Lists!#REF!</definedName>
    <definedName name="C_" localSheetId="0">[1]Lists!#REF!</definedName>
    <definedName name="C_">[1]Lists!#REF!</definedName>
    <definedName name="Control_objective_conclusion">[1]Lists!$A$31:$A$32</definedName>
    <definedName name="Control_risk">[2]Lists!$A$9:$A$10</definedName>
    <definedName name="Cycle">[1]Lists!#REF!</definedName>
    <definedName name="E_">[1]Lists!#REF!</definedName>
    <definedName name="Effectiveness">[1]Lists!$A$23:$A$24</definedName>
    <definedName name="Level_of_Automation">[1]Lists!$A$2:$A$3</definedName>
    <definedName name="Overall_conclusion">[1]Lists!$A$35:$A$36</definedName>
    <definedName name="Population">[1]Lists!$A$11:$A$17</definedName>
    <definedName name="response">[3]Scale!$B$5:$C$8</definedName>
    <definedName name="Sample">[1]Lists!$A$11:$C$17</definedName>
    <definedName name="Sampling_method">[1]Lists!$A$20</definedName>
    <definedName name="V_">[1]Lists!#REF!</definedName>
    <definedName name="Yes_No">[1]Lists!$A$6:$A$7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7" l="1"/>
  <c r="I18" i="17"/>
  <c r="M8" i="6"/>
  <c r="N9" i="9"/>
  <c r="K19" i="17" s="1"/>
  <c r="M9" i="9"/>
  <c r="J19" i="17" s="1"/>
  <c r="N9" i="13"/>
  <c r="K18" i="17" s="1"/>
  <c r="M9" i="13"/>
  <c r="J18" i="17" s="1"/>
  <c r="N9" i="8"/>
  <c r="K17" i="17" s="1"/>
  <c r="M9" i="8"/>
  <c r="J17" i="17" s="1"/>
  <c r="N9" i="6"/>
  <c r="K15" i="17" s="1"/>
  <c r="M9" i="7"/>
  <c r="J16" i="17" s="1"/>
  <c r="N9" i="7"/>
  <c r="K16" i="17" s="1"/>
  <c r="M9" i="6"/>
  <c r="N8" i="8"/>
  <c r="L19" i="17"/>
  <c r="L18" i="17"/>
  <c r="L17" i="17"/>
  <c r="L16" i="17"/>
  <c r="L15" i="17"/>
  <c r="I19" i="17"/>
  <c r="I17" i="17"/>
  <c r="I16" i="17"/>
  <c r="N8" i="7"/>
  <c r="N8" i="13"/>
  <c r="N8" i="6"/>
  <c r="P8" i="6" l="1"/>
  <c r="M8" i="13"/>
  <c r="P8" i="13" s="1"/>
  <c r="M8" i="7"/>
  <c r="P8" i="7" s="1"/>
  <c r="M8" i="8"/>
  <c r="P8" i="8" s="1"/>
  <c r="J15" i="17"/>
  <c r="N8" i="9"/>
  <c r="M8" i="9" l="1"/>
  <c r="P8" i="9" s="1"/>
  <c r="B22" i="19" s="1"/>
  <c r="B37" i="17" l="1"/>
  <c r="B34" i="17"/>
  <c r="B31" i="17"/>
  <c r="B28" i="17"/>
  <c r="B25" i="17"/>
  <c r="A192" i="5" l="1"/>
  <c r="A27" i="5"/>
  <c r="A208" i="5" l="1"/>
  <c r="A234" i="5" l="1"/>
  <c r="A233" i="5"/>
  <c r="A232" i="5"/>
  <c r="A231" i="5"/>
  <c r="A230" i="5"/>
  <c r="A226" i="5"/>
  <c r="A225" i="5"/>
  <c r="A224" i="5"/>
  <c r="A223" i="5"/>
  <c r="A222" i="5"/>
  <c r="A218" i="5"/>
  <c r="A217" i="5"/>
  <c r="A216" i="5"/>
  <c r="A215" i="5"/>
  <c r="A214" i="5"/>
  <c r="A210" i="5"/>
  <c r="A209" i="5"/>
  <c r="A207" i="5"/>
  <c r="A206" i="5"/>
  <c r="A202" i="5"/>
  <c r="A201" i="5"/>
  <c r="A200" i="5"/>
  <c r="A199" i="5"/>
  <c r="A198" i="5"/>
  <c r="A194" i="5"/>
  <c r="A193" i="5"/>
  <c r="A191" i="5"/>
  <c r="A190" i="5"/>
  <c r="A186" i="5"/>
  <c r="A185" i="5"/>
  <c r="A184" i="5"/>
  <c r="A183" i="5"/>
  <c r="A182" i="5"/>
  <c r="A178" i="5"/>
  <c r="A177" i="5"/>
  <c r="A176" i="5"/>
  <c r="A175" i="5"/>
  <c r="A174" i="5"/>
  <c r="A170" i="5"/>
  <c r="A169" i="5"/>
  <c r="A168" i="5"/>
  <c r="A167" i="5"/>
  <c r="A166" i="5"/>
  <c r="A162" i="5"/>
  <c r="A161" i="5"/>
  <c r="A160" i="5"/>
  <c r="A159" i="5"/>
  <c r="A158" i="5"/>
  <c r="A154" i="5"/>
  <c r="A153" i="5"/>
  <c r="A152" i="5"/>
  <c r="A151" i="5"/>
  <c r="A150" i="5"/>
  <c r="A146" i="5"/>
  <c r="A145" i="5"/>
  <c r="A144" i="5"/>
  <c r="A143" i="5"/>
  <c r="A142" i="5"/>
  <c r="A138" i="5"/>
  <c r="A137" i="5"/>
  <c r="A136" i="5"/>
  <c r="A135" i="5"/>
  <c r="A134" i="5"/>
  <c r="A130" i="5"/>
  <c r="A129" i="5"/>
  <c r="A128" i="5"/>
  <c r="A127" i="5"/>
  <c r="A126" i="5"/>
  <c r="A122" i="5"/>
  <c r="A121" i="5"/>
  <c r="A120" i="5"/>
  <c r="A119" i="5"/>
  <c r="A118" i="5"/>
  <c r="A114" i="5"/>
  <c r="A113" i="5"/>
  <c r="A112" i="5"/>
  <c r="A111" i="5"/>
  <c r="A110" i="5"/>
  <c r="A106" i="5"/>
  <c r="A105" i="5"/>
  <c r="A104" i="5"/>
  <c r="A103" i="5"/>
  <c r="A102" i="5"/>
  <c r="A88" i="5"/>
  <c r="A87" i="5"/>
  <c r="A86" i="5"/>
  <c r="A85" i="5"/>
  <c r="A84" i="5"/>
  <c r="A80" i="5"/>
  <c r="A79" i="5"/>
  <c r="A78" i="5"/>
  <c r="A77" i="5"/>
  <c r="A76" i="5"/>
  <c r="A345" i="5"/>
  <c r="A344" i="5"/>
  <c r="A343" i="5"/>
  <c r="A342" i="5"/>
  <c r="A341" i="5"/>
  <c r="A71" i="5"/>
  <c r="A70" i="5"/>
  <c r="A69" i="5"/>
  <c r="A68" i="5"/>
  <c r="A67" i="5"/>
  <c r="A63" i="5"/>
  <c r="A62" i="5"/>
  <c r="A61" i="5"/>
  <c r="A60" i="5"/>
  <c r="A59" i="5"/>
  <c r="A55" i="5"/>
  <c r="A54" i="5"/>
  <c r="A53" i="5"/>
  <c r="A52" i="5"/>
  <c r="A51" i="5"/>
  <c r="A47" i="5"/>
  <c r="A46" i="5"/>
  <c r="A45" i="5"/>
  <c r="A44" i="5"/>
  <c r="A43" i="5"/>
  <c r="A39" i="5"/>
  <c r="A38" i="5"/>
  <c r="A37" i="5"/>
  <c r="A36" i="5"/>
  <c r="A35" i="5"/>
  <c r="A31" i="5"/>
  <c r="A30" i="5"/>
  <c r="A29" i="5"/>
  <c r="A28" i="5"/>
  <c r="A23" i="5"/>
  <c r="A22" i="5"/>
  <c r="A21" i="5"/>
  <c r="A20" i="5"/>
  <c r="A19" i="5"/>
</calcChain>
</file>

<file path=xl/sharedStrings.xml><?xml version="1.0" encoding="utf-8"?>
<sst xmlns="http://schemas.openxmlformats.org/spreadsheetml/2006/main" count="969" uniqueCount="578">
  <si>
    <t>Introduction</t>
  </si>
  <si>
    <t>Instructions</t>
  </si>
  <si>
    <t>Asset management maturity model</t>
  </si>
  <si>
    <t>Client name</t>
  </si>
  <si>
    <t>&lt; insert details &gt;</t>
  </si>
  <si>
    <t>Year end</t>
  </si>
  <si>
    <t>XX/XX/XXXX</t>
  </si>
  <si>
    <t>Prepared by</t>
  </si>
  <si>
    <t>&lt;name, position&gt;</t>
  </si>
  <si>
    <r>
      <rPr>
        <b/>
        <sz val="11"/>
        <rFont val="Arial"/>
        <family val="2"/>
      </rPr>
      <t xml:space="preserve">Note </t>
    </r>
    <r>
      <rPr>
        <sz val="11"/>
        <rFont val="Calibri"/>
        <family val="2"/>
      </rPr>
      <t>–</t>
    </r>
    <r>
      <rPr>
        <sz val="11"/>
        <rFont val="Arial"/>
        <family val="2"/>
      </rPr>
      <t xml:space="preserve"> The results will populate from other tabs and should not be edited in this tab. </t>
    </r>
  </si>
  <si>
    <t>X Value</t>
  </si>
  <si>
    <t>Y Value</t>
  </si>
  <si>
    <t>Average of desired state for asset management</t>
  </si>
  <si>
    <t>Average assessment for asset management</t>
  </si>
  <si>
    <t>Range of assessments for current asset management approaches</t>
  </si>
  <si>
    <t>Component</t>
  </si>
  <si>
    <t>Developing</t>
  </si>
  <si>
    <t>Established</t>
  </si>
  <si>
    <t>Integrated</t>
  </si>
  <si>
    <t>Optimised</t>
  </si>
  <si>
    <t>Min</t>
  </si>
  <si>
    <t>Average</t>
  </si>
  <si>
    <t>Max</t>
  </si>
  <si>
    <t>Leadership and culture</t>
  </si>
  <si>
    <t>Service delivery</t>
  </si>
  <si>
    <t>Information systems</t>
  </si>
  <si>
    <t>Performance and outcomes</t>
  </si>
  <si>
    <t>Not applicable</t>
  </si>
  <si>
    <r>
      <t>Strengths</t>
    </r>
    <r>
      <rPr>
        <b/>
        <sz val="7"/>
        <color rgb="FF363F7C"/>
        <rFont val="Arial"/>
        <family val="2"/>
      </rPr>
      <t xml:space="preserve"> (e.g a rating of 3 or higher)</t>
    </r>
  </si>
  <si>
    <r>
      <t>Opportunities for improvement</t>
    </r>
    <r>
      <rPr>
        <b/>
        <sz val="7"/>
        <color rgb="FF363F7C"/>
        <rFont val="Arial"/>
        <family val="2"/>
      </rPr>
      <t xml:space="preserve"> (e.g a rating less than 3)</t>
    </r>
  </si>
  <si>
    <t>Average score</t>
  </si>
  <si>
    <t>Developing (rating 1)</t>
  </si>
  <si>
    <t>Established (rating 2)</t>
  </si>
  <si>
    <t>Integrated (rating 3)</t>
  </si>
  <si>
    <t>Optimised (rating 4)</t>
  </si>
  <si>
    <t>Guidance</t>
  </si>
  <si>
    <t>Documents obtained</t>
  </si>
  <si>
    <t>Justification for assessment</t>
  </si>
  <si>
    <t>1a</t>
  </si>
  <si>
    <t>&lt; Insert details &gt;</t>
  </si>
  <si>
    <t xml:space="preserve">Leadership and culture </t>
  </si>
  <si>
    <t>Is there clear leadership for asset management?</t>
  </si>
  <si>
    <t>2a</t>
  </si>
  <si>
    <t xml:space="preserve">Leadership is transparent and consistent from top to bottom with asset management being coordinated across all functions. </t>
  </si>
  <si>
    <t>Optimum methods of communication prevail from strategic to operational level. Clear support demonstrated from management.</t>
  </si>
  <si>
    <t>Is change management clearly identified and tracked?</t>
  </si>
  <si>
    <t>2b</t>
  </si>
  <si>
    <t>Key documents and governance roles and responsibilities cover how change is managed across the organisation.</t>
  </si>
  <si>
    <t>2c</t>
  </si>
  <si>
    <t>Assessment completed to determine competency and skill levels and gaps. But inconsistent across the organisation.</t>
  </si>
  <si>
    <t>Contingency plans in case of staff turnover. Documented training program in place for internal capability building.</t>
  </si>
  <si>
    <t>There is a defined strategy to use internal or external resources to build internal capability or skills.</t>
  </si>
  <si>
    <t>Competencies are linked to performance reporting and service delivery plans. Using multiple scenarios to show best strategies of internal capability or skills.</t>
  </si>
  <si>
    <t>2d</t>
  </si>
  <si>
    <t>Asset failure rates are relatively low; management thinks frontline employees are critical to asset management; asset performance is actively monitored. There is a recognition for the need for assessing asset management culture but no defined processes.</t>
  </si>
  <si>
    <t xml:space="preserve">Managers and staff recognise that a wide range of factors cause asset failures and affect asset performance; the organisation puts effort into proactive measures to prevent asset failures and enhance asset performance. There is a defined process for auditing asset management culture. </t>
  </si>
  <si>
    <t>3a</t>
  </si>
  <si>
    <t>3b</t>
  </si>
  <si>
    <t>Is there a focus on ensuring sustainability?</t>
  </si>
  <si>
    <t>A centrally defined and dedicated sustainability function is in place, and has started to plan and pilot some ecoefficiency projects, although not rolled out yet.</t>
  </si>
  <si>
    <t>Focused on driving sustainability into the core operations of the organisation through using sustainability to extend products/services.</t>
  </si>
  <si>
    <t>Sustainability includes both financial and environmental sustainability.</t>
  </si>
  <si>
    <t>Does stakeholder engagement support asset owners to understand the needs of the end user?</t>
  </si>
  <si>
    <t>3d</t>
  </si>
  <si>
    <t>No formal stakeholder engagement or engagement strategy in place.</t>
  </si>
  <si>
    <t>A comprehensive stakeholder engagement strategy and processes are developed and widely implemented.</t>
  </si>
  <si>
    <t>4a</t>
  </si>
  <si>
    <t>4b</t>
  </si>
  <si>
    <t>The strategy outlines and develops an asset portfolio to support service delivery.</t>
  </si>
  <si>
    <t>The strategy sets asset management priorities.</t>
  </si>
  <si>
    <t>Maintenance activities are measured against performance objectives. Strategic ranking of assets. Risk processes developed and used.</t>
  </si>
  <si>
    <t xml:space="preserve">Information systems </t>
  </si>
  <si>
    <t>5a</t>
  </si>
  <si>
    <t>5b</t>
  </si>
  <si>
    <t>5c</t>
  </si>
  <si>
    <t>Lack of any formal process. Occasional ad hoc audits undertaken by operational staff to assess whether or not organisation is complying with regulatory requirements. Does not take into account whether services are delivered efficiently and effectively.</t>
  </si>
  <si>
    <t>Formal process requiring regular audits be undertaken to assess whether or not organisation is complying with regulatory requirements and whether services are delivered efficiently and effectively. Results not necessarily reviewed and monitored by executive management.</t>
  </si>
  <si>
    <t>Outcomes are not assessed to ensure they achieve objectives or realise value. Levels of service have been developed and confirmed via community consultation.</t>
  </si>
  <si>
    <t xml:space="preserve">Irregular and ad hoc assessment of whether or not the assets are delivering acceptable levels of service based on formal and agreed service levels. </t>
  </si>
  <si>
    <t>Formal process to assess whether or not outcomes and value delivered by the assets satisfy formal and agreed service levels.</t>
  </si>
  <si>
    <t>To view the licence visit https://creativecommons.org/licenses/by/4.0/</t>
  </si>
  <si>
    <t>Date</t>
  </si>
  <si>
    <t>Version number</t>
  </si>
  <si>
    <t>State of transition to next level</t>
  </si>
  <si>
    <t>Select your rating from the drop down list.</t>
  </si>
  <si>
    <t>Reflects current state (0%)</t>
  </si>
  <si>
    <t>Developing (25%)</t>
  </si>
  <si>
    <t>Well progressed (50%)</t>
  </si>
  <si>
    <t>Advanced (75%)</t>
  </si>
  <si>
    <t>Question 1</t>
  </si>
  <si>
    <t>Aware - limited informal control framework. Lack of established policies, procedures, roles and organisational structure with no formal monitoring and assessment.</t>
  </si>
  <si>
    <t>Aware</t>
  </si>
  <si>
    <t>Basic - informal control framework. Sporadic or inconsistent documentation of policies and procedures. Understanding of governance and awareness of controls not communicated beyond management. Controls are perceived to be separate to business operations. Lack of formal monitoring and assessment of control framework.</t>
  </si>
  <si>
    <t>Basic</t>
  </si>
  <si>
    <t>Core - systematic control framework. Formal communication and training around controls. Controls considered integral to operations. Control procedures are formal and standardised but there is a lack of formal monitoring and assessment of the control framework.</t>
  </si>
  <si>
    <t>Core</t>
  </si>
  <si>
    <t>Intermediate - integrated, comprehensive and consistent control framework. Comprehensive training on control-related matters. Control processes considered as part of the strategy. Control processes are formal and standardised with periodic monitoring.</t>
  </si>
  <si>
    <t>Intermediate</t>
  </si>
  <si>
    <t>Advanced - optimised, comprehensive and consistent control framework. Comprehensive training on control-related matters. Strong commitment to continuous improvement.  Control processes are formal and standardised with real-time monitoring.</t>
  </si>
  <si>
    <t>Advanced</t>
  </si>
  <si>
    <t>Question 2</t>
  </si>
  <si>
    <t>leadership style at the operational level is not aligned with the tactical and strategic level.</t>
  </si>
  <si>
    <t>management understand asset management but there is no clear action plan/person to lead development.</t>
  </si>
  <si>
    <t>management support asset management and communicate requirements. Developing process and procedures across business units.</t>
  </si>
  <si>
    <t xml:space="preserve">leadership is transparent and consistent from top to bottom with asset management being coordinated across all functions. </t>
  </si>
  <si>
    <t xml:space="preserve">optimum methods of communication prevail from strategic to operational level. Clear support demonstrated from management. </t>
  </si>
  <si>
    <t>Question 3</t>
  </si>
  <si>
    <t>no change management procedures or practices exist. There is a poor audit trail of changes with changes rarely reviewed after they occurred.</t>
  </si>
  <si>
    <t>change management process exists, however they are not followed consistently. Changes are handled informally and reactively. Documentation record is poor with not all changes reviewed when occurred.</t>
  </si>
  <si>
    <t>processes exist and are followed consistently. Staff members share the same processes, but is manual. Audit trail is recorded and there is a requirement of review before a change is made.</t>
  </si>
  <si>
    <t xml:space="preserve">standard processes are adopted and followed consistently across all staff. Processes are efficiently implemented with the support of an IT tool. Most changes are managed proactively with all changes reviewed. </t>
  </si>
  <si>
    <t>performance evaluation matrices are developed and implemented. Processes are monitored and analysed for potential improvements with council taking advantage of technology support. Continuous improvement through learning is considered as an essential part of change management process.</t>
  </si>
  <si>
    <t>Question 4</t>
  </si>
  <si>
    <t>reactive and fragmented across council with no consistent approach.</t>
  </si>
  <si>
    <t>assessment completed to determine competency and skill levels and gaps.</t>
  </si>
  <si>
    <t>contingency plans in case of staff turnover. Documented training program in place for internal capability building.</t>
  </si>
  <si>
    <t>defined strategy to use internal or external resources to build internal capability or skills.</t>
  </si>
  <si>
    <t>linked to performance reporting and service delivery plans. Using multiple scenarios to show best strategies of internal capability or skills.</t>
  </si>
  <si>
    <t>Question 5</t>
  </si>
  <si>
    <t>asset management is defined as a set of technical and procedural solutions plus compliance with regulations; it is not seen as a key business risk with asset failures seen as unavoidable.</t>
  </si>
  <si>
    <t>asset management is seen as a business risk but is solely defined in terms of adherence to techniques, rules and procedures. Asset failures are seen as preventable but asset performance is inadequately monitored.</t>
  </si>
  <si>
    <t>asset failure rates are relatively low; management thinks frontline employees are critical to asset management; asset performance is actively monitored. There is a recognition for the need for assessing asset management culture but no defined processes.</t>
  </si>
  <si>
    <t xml:space="preserve">managers and staff recognise that a wide range of factors cause asset failures and affect asset performance; the organisation puts effort into proactive measures to prevent asset failures and enhance asset performance. There is a defined process for auditing asset management culture but may not be consistent across all business units. </t>
  </si>
  <si>
    <t>sustained period of low asset failure rates with no feeling of complacency at any level; all staff are constantly striving to find better ways of improving asset performance. There is a defined process for auditing asset management culture and is consistent across all business units.</t>
  </si>
  <si>
    <t>Question 6</t>
  </si>
  <si>
    <t>ad hoc approach to measuring and managing risks. Minimal evidence of risk management processes being documented.</t>
  </si>
  <si>
    <t>inconsistent approaches to risk management at different levels. Tactical and operational levels have their own documented processes of measuring and managing risks.</t>
  </si>
  <si>
    <t>tactical and operational level risk management is maintained centrally and aligns with council's policy for managing risks.</t>
  </si>
  <si>
    <t>strategic, tactical and operational level risk management is working effectively and the value of risk management can be demonstrated. There is evidence of evaluation procedures of risk management processes in place.</t>
  </si>
  <si>
    <t>risk management is a part of organisational culture and supports all decision making by using scenario planning within projects. There is evidence of continual improvement.</t>
  </si>
  <si>
    <t>Question 7</t>
  </si>
  <si>
    <t>little to no recognition of sustainability issues and opportunities. Minimal evidence of resource acquisition, planning or management.</t>
  </si>
  <si>
    <t>adhocly deploying resources to address requests from various stakeholders. However, there is minimal evidence of consistency of approach.</t>
  </si>
  <si>
    <t>has a centrally defined and dedicated sustainability function, and has started to plan and pilot some ecoefficiency projects, although not rollout out yet.</t>
  </si>
  <si>
    <t>focused on driving sustainability into the core operations of the organisation through using sustainability to extend products/services.</t>
  </si>
  <si>
    <t>sustainability is a part of organisational culture and is fully integrated into all aspects of the business, from acquisition, operations and maintenance to disposal. The resulting transformation creates clear competitive advantage.</t>
  </si>
  <si>
    <t>Question 8</t>
  </si>
  <si>
    <t>no formal stakeholder engagement or engagement strategy in place.</t>
  </si>
  <si>
    <t>formal stakeholder engagement and engagment strategy in place but not widely agreed, accepted and processes implemented.</t>
  </si>
  <si>
    <t>a comprehensive stakeholder engagement strategy and processes are developed and widely implemented.</t>
  </si>
  <si>
    <t>the comprehensive strategy and processes are independently reviewed with formal monitoring, evaluating and corrective action undertaken. The community is informed of the draft engagement strategy and provided an opportunity to give feedback with all community feedback documented.</t>
  </si>
  <si>
    <t>stakeholders, including the community, have input to the engagment strategy and processes by way of a facilitated workshop(s).</t>
  </si>
  <si>
    <t>Question 9</t>
  </si>
  <si>
    <t xml:space="preserve">council does not have a formally established strategic asset management framework. </t>
  </si>
  <si>
    <t>council has awareness of the importance of having a strategic asset management framework but limited support is given (through resourcing or budget), to facilitate the development of a strategic asset management framework.</t>
  </si>
  <si>
    <t>a well defined strategic asset management framework is in place.</t>
  </si>
  <si>
    <t>comprehensive auditing processes in place which are quantitatively managed and controlled. This includes defined review periods for all strategic asset management related documentation to ensure business needs are accurately reflected.</t>
  </si>
  <si>
    <t>there is a strong management focus in place for the continuous process improvement of the organisation’s strategic asset management framework and up to date with the whole of government policies, act and guidelines.</t>
  </si>
  <si>
    <t>Question 10</t>
  </si>
  <si>
    <t>councils have no decision making framework for investing in assets. Assets not seen as important enablers of business delivery.</t>
  </si>
  <si>
    <t>decisions on capital and operational expenditure on assets still diffused throughout council. Bringing together investment decisions and AM at the strategic level is recognised. Visibility &amp; transparency of relationships and decisions being developed for AM.</t>
  </si>
  <si>
    <t>AM Board being established, boundaries with other committee structures being worked through. Linkages between time based investment decisions, AM policy &amp; strategy, including sustainability, established within the council and located at AM Board level. Visibility &amp; transparency of relationships and decisions established for AM.</t>
  </si>
  <si>
    <t>AM Board embedded within council. Appropriate executive and advisory functions established for AM Boards across council and embedded within Framework Agreements. Crosscutting initiatives undertaken. Intelligent client role also represented in AM Board. Visibility &amp; transparency of relationships and decisions embedded.</t>
  </si>
  <si>
    <t>executive Management Board &amp; AM Board endorse integrated AM framework comprising strategy, planning, delivery, and management of strategic and sustainable operational change. Appropriate governance, capacity &amp; capability, policies &amp; procedures, information systems, performance and audit enablers in place.</t>
  </si>
  <si>
    <t>Question 11</t>
  </si>
  <si>
    <t>Aware - Corporate plan does not meet the legislative requirements</t>
  </si>
  <si>
    <t>Basic - Corporate plan meets most of the legislative requirements</t>
  </si>
  <si>
    <t>Core - Corporate plan meets all the requirments</t>
  </si>
  <si>
    <t>Advanced - The development of the corporate plan included community consultation and reflects community service needs</t>
  </si>
  <si>
    <t>Advanced - The vision and objectives in the corporate plan are clearly linked to the long term financial plan, budget with performance measures that are measured and monitored.</t>
  </si>
  <si>
    <t>Question 12</t>
  </si>
  <si>
    <t>no written policy and no documented framework for asset management strategy; no alignment with corporate and operational plan, and the organisation's overall risk management framework. Not taken into account scale, size and life cycle of assets. No formal statement in relation to the organisation's approach to sustainable development.</t>
  </si>
  <si>
    <t>asset management policy and framework in place but inappropriate for scale, size and life cycle of assets. Some evidence of alignment with corporate strategy, policy and objective, and organisation's overall risk management framework. Formal statement in relation to the organisation's approach to sustainable development but not clear.</t>
  </si>
  <si>
    <t>appropriate asset management policy and framework in place for scale, size and life cycle of assets. Evidence of alignment with corporate strategy, policy and objective but not organisation's overall risk management framework. Clear link with council's approach to financial sustainability. Asset Management policy is developed or modified by top management team and includes consultation with relevant stakeholders.</t>
  </si>
  <si>
    <t>asset management policy is developed or modified by the management team and includes collaboration with relevant stakeholders. Asset management is reviewed periodically to make sure it is in lined with the organisational strategic plan.</t>
  </si>
  <si>
    <t>fully aligned with corporate strategy, policy and objective, organisation's overall risk management framework and with other organisational policies including sustainability and value for money. Asset Management policy is developed or modified by top management team and includes involvement with relevant stakeholders.</t>
  </si>
  <si>
    <t>Question 13</t>
  </si>
  <si>
    <t>may or may not exist and if they do they are not widely agreed, accepted or applied.</t>
  </si>
  <si>
    <t>exist but they are not yet truly representative of tactical level objectives.</t>
  </si>
  <si>
    <t>supported by some effective AM processes, accepted at the tactical level but not aligned with processes.</t>
  </si>
  <si>
    <t>supported and referred throughout all business processes.</t>
  </si>
  <si>
    <t>all aligned, supported by the strategic level members and recognised as key factors in achieving organisational objectives.</t>
  </si>
  <si>
    <t>Question 14</t>
  </si>
  <si>
    <t>not widely agreed, accepted or applied and not aligned with the asset management objectives and policy.</t>
  </si>
  <si>
    <t>outlines and develops an asset portfolio to support service delivery.</t>
  </si>
  <si>
    <t>sets asset management priorities.</t>
  </si>
  <si>
    <t>undertakes gap analysis to identify difference between the existing and required assets, including identifying risks impacting service delivery.</t>
  </si>
  <si>
    <t xml:space="preserve">sets asset performance levels needed to achieve efficient service performance and provides the basis for the more detailed Asset Management Plans (acquisition plan, operations plan, maintenance plan, and disposal plan).  </t>
  </si>
  <si>
    <t>Question 15</t>
  </si>
  <si>
    <t>reactive and informal, with price sensitive decisions taken adhocly.</t>
  </si>
  <si>
    <t>provides a statement of need and acquisition rationale, staff roles and responsibilities required to manage the acquisition, required acquisition activities such as contract management and other technical, legislative and management considerations.</t>
  </si>
  <si>
    <t>describes timeframes and the key decision points throughout the acquisition plan, provides capital outflows amounts and timing.</t>
  </si>
  <si>
    <t>describes anticipated lifecycle costs.</t>
  </si>
  <si>
    <t>describes monitoring and other control processes to ensure the intended acquisition outcome.</t>
  </si>
  <si>
    <t>Question 16</t>
  </si>
  <si>
    <t>ad hoc and fragmented process.</t>
  </si>
  <si>
    <t>not well documented. Availability, reliability and maintainability data not readily available from IT systems.</t>
  </si>
  <si>
    <t>well documented &amp; under change control. New operation plans developed during asset build phases or updated during changes.</t>
  </si>
  <si>
    <t>operational activities are measured against performance objectives. Strategic ranking of assets. Risk processes developed and used.</t>
  </si>
  <si>
    <t>risk based operational activities aligned to AM strategies and objectives. Service delivery and service level agreements in place and well managed.</t>
  </si>
  <si>
    <t>Question 17</t>
  </si>
  <si>
    <t>reactive with no formal planned or preventative maintenance. Operate &amp; Maintain seen as different functions.</t>
  </si>
  <si>
    <t>mostly reactive with little planned or preventive maintenance for strategic assets only. Availability, reliability and maintainability data not readily available from IT systems.</t>
  </si>
  <si>
    <t>mostly preventive maintenance with little reactive maintenance based on well documented, combined operation &amp; maintenance plans &amp; under change control. New O&amp;M plans developed during asset build phases or updated during changes.</t>
  </si>
  <si>
    <t>maintenance activities is measured against performance objectives. Strategic ranking of assets. Risk processes developed and used.</t>
  </si>
  <si>
    <t>risk based operation &amp; maintenance activities aligned to AM strategies and objectives. Service delivery &amp; asset maintenance service level agreements in place &amp; well managed.</t>
  </si>
  <si>
    <t>Question 18</t>
  </si>
  <si>
    <t>reactive and informal, with price sensitive decisions taken on an ad hoc basis.</t>
  </si>
  <si>
    <t>disposal decisions on a case by case basis with some awareness of the need for whole life evaluation but not part of a managed integrated AM process.</t>
  </si>
  <si>
    <t>disposal driven by needs identification, full economic and whole life performance evaluation undertaken, including sustainability. Productivity indicators considered. Supply chain strategies and project management structures embedded. Risk/sensitivity analysis used.</t>
  </si>
  <si>
    <t>disposal strategy integral to AM at business strategy level. Decisions on assets based on performance, sustainability and value for money. Integrated procurement strategies adopted where appropriate. Disposal monitored, reviewed and audited across all levels.</t>
  </si>
  <si>
    <t>long term strategic planning, social, environmental and technological and market forces considered at business strategy and AM levels. Decisions on disposal fully embedded into long range strategic planning.</t>
  </si>
  <si>
    <t>Question 19</t>
  </si>
  <si>
    <t>ad hoc and fragmented.</t>
  </si>
  <si>
    <t>inconsistent across asset types with no feedback.</t>
  </si>
  <si>
    <t>documented performance monitoring and condition monitoring, inspection and reporting schedules, programs and schedules in place and used consistent condition assessment rating across council.</t>
  </si>
  <si>
    <t>performance measures defined and measured.</t>
  </si>
  <si>
    <t>linked to long term asset management plans, financial plans and risk management plans. Performance measured and reported for adopted scenarios.</t>
  </si>
  <si>
    <t>Question 20</t>
  </si>
  <si>
    <t>the major steps in the process are documented using a high level value stream map, deployment flowchart, process flowchart or other form of documentation indicating sequence of steps, supplier and customer for each step, and input and outputs requirements for each step.</t>
  </si>
  <si>
    <t>work instructions are up to date for each process step that can be standardized and suitable for training others. Work instructions are revision controlled. Job aids like checklists, agendas, and visual diagrams are referenced by the work instructions. Corrective and/or preventive action steps are included in work instructions."</t>
  </si>
  <si>
    <t>a qualified person has been assigned to support the process. Those with a role in the process have been trained and certified using the work instructions and there is a current training record documenting the training and certification dates. Everyone performs the process in accordance with work instructions. Proper tools and job aids are utilized. Corrective action plans are followed. The process owner periodically audits the process.</t>
  </si>
  <si>
    <t>a process control plan has been documented. Process measurements are routinely collected and accessible in the work area. Process is stable and in statistical control. Process capability has been statistically established to meet requirements.</t>
  </si>
  <si>
    <t>performance continuously improving and compares favourably with world class benchmarks.</t>
  </si>
  <si>
    <t>Question 21</t>
  </si>
  <si>
    <t>ad hoc and fragmented procurement strategies and processes in place.</t>
  </si>
  <si>
    <t>procurement strategies and processes in pace but not consistent across council with fragmented data sets.</t>
  </si>
  <si>
    <t>well documented and consistent procurement strategies and process in place with integrated data sets.</t>
  </si>
  <si>
    <t>procurement strategies and processes are aligned with the AM strategies, objectives and overall corporate policies.</t>
  </si>
  <si>
    <t>decision making on procurement strategies is based on the multiple scenarios analysis. Procurement strategies and processes are reviewed against the asset performance level.</t>
  </si>
  <si>
    <t>Question 22</t>
  </si>
  <si>
    <t>a large amount of qualitative and quantitative data but poor coordination in providing meaningful reports.</t>
  </si>
  <si>
    <t>data exists to support Asset Management but gathering it in correct formats is hard work and very costly. Poor systems integration.</t>
  </si>
  <si>
    <t>focus on accuracy &amp; timeliness but still represented in disparate systems with poor integration.</t>
  </si>
  <si>
    <t>architecture and system integration working well to support Asset Management but lacking key data set e.g. total cost of service by asset to user.</t>
  </si>
  <si>
    <t xml:space="preserve">organisation asset performance information available to staff on service performance, asset reliability, availability, maintainability, risks &amp; costs. The system generates maintenance and renewal programs, works order and identifies criticality of assets based on predicted and input asset conditions. </t>
  </si>
  <si>
    <t>Question 23</t>
  </si>
  <si>
    <t>fragmented and incomplete component data driven by short term operations and maintenance forecasts and needs.</t>
  </si>
  <si>
    <t>fragmented and incomplete component data driven by short term operations, maintenance and financial forecasts and needs.</t>
  </si>
  <si>
    <t>component data is incorporated with long term financial forecasts and needs.</t>
  </si>
  <si>
    <t>complete component data driven by long term operations, maintenance and financial forecasts and needs, supports advanced AM decision making with minimum data set.</t>
  </si>
  <si>
    <t>linked to long term finance plan and informs service delivery forecasts and needs, supports service level analysis with required level of accuracy.</t>
  </si>
  <si>
    <t>Question 24</t>
  </si>
  <si>
    <t>driven by the requirements of the short term operations and maintenance.</t>
  </si>
  <si>
    <t>driven by the requirements of the short term operations, asset register reconciliations and statutory reporting.</t>
  </si>
  <si>
    <t>component data is up to date and data integrity audits have been undertaken.</t>
  </si>
  <si>
    <t>data is complete and supports advanced level asset management decision making.</t>
  </si>
  <si>
    <t>data and systems are comprehensive meet council's current asset business needs and support to the service level performance analysis and optimisation.</t>
  </si>
  <si>
    <t>Question 25</t>
  </si>
  <si>
    <t>lack of any reviews to assess performance of assets and management to ensure alignment with asset management service delivery objectives</t>
  </si>
  <si>
    <t xml:space="preserve">lack of any formal process. Occasional ad hoc reviews undertaken by operational staff but not necessary linked to or used by management to ensure alignment with asset management service delivery objectives. </t>
  </si>
  <si>
    <t xml:space="preserve">irregular or ad hoc reviews undertaken to assess performance of assets and management to ensure alignment with asset management service delivery objectives. usually undertaken as a reactive measure following specific </t>
  </si>
  <si>
    <t>annual formal review process to assess performance of assets and management to ensure alignment with asset management service delivery objectives. However, outcomes do not necessarily feed directly into annual budgets, long term financial planning and corporate and strategic planning.</t>
  </si>
  <si>
    <t>annual formal review process to assess performance of assets and management to ensure alignment with asset management service delivery objectives. Outcomes feed directly into annual budgets, long term financial planning and corporate and strategic planning.</t>
  </si>
  <si>
    <t>Question 26</t>
  </si>
  <si>
    <t>lack of any audit to audit assess whether or not organisation is complying with regulatory requirements and whether services are delivered efficiently and effectively</t>
  </si>
  <si>
    <t>lack of any formal process. Occasional ad hoc audits undertaken by operational staff to assess whether or not organisation is complying with regulatory requirements. Does not take into account whether services are delivered efficiently and effectively.</t>
  </si>
  <si>
    <t>lack of any formal process. Regular audits undertaken by operational staff to assess whether or not organisation is complying with regulatory and whether services are delivered efficiently and effectively.</t>
  </si>
  <si>
    <t>formal process requiring regular audits be undertaken to assess whether or not organisation is complying with regulatory and whether services are delivered efficiently and effectively. Results not necessarily reviewed and monitored by executive management.</t>
  </si>
  <si>
    <t>formal audit program with executive level review and monitoring to ensure organisation is complying with regulatory requirements and whether services are delivered efficiently and effectively.</t>
  </si>
  <si>
    <t>Question 27</t>
  </si>
  <si>
    <t>outcomes are not assessed to ensure they achieve objectives or realise value. Levels of service have not been set and confirmed via community consultation.</t>
  </si>
  <si>
    <t>outcomes are not assessed to ensure they achieve objectives or realise value. Levels of service have been developed and confirmed via community consultation.</t>
  </si>
  <si>
    <t xml:space="preserve">irregular and ad hoc assessment of whether or not the assets are delivering acceptable levels of service based on formal and agreed service levels. </t>
  </si>
  <si>
    <t>formal process to assess whether or not outcomes and value delivered by the assets satisfy formal and agreed service levels.</t>
  </si>
  <si>
    <t>formal process to assess whether or not outcomes and value delivered by the assets satisfy formal and agreed service levels supported by formalised public reporting of assessment against service levels and community consultation to revise service levels.</t>
  </si>
  <si>
    <t>Question 28</t>
  </si>
  <si>
    <t>lack of processes to assess whether the whole of lifecycle cost of delivery of the service are optimised while providing an appropriate level of service to the community.</t>
  </si>
  <si>
    <t>ad hoc models and assessment undertaken by operational staff. Generally limited to renewals forecasting and minimisation of whole of lifecycle cost. No linkage to optimisation against levels of service.</t>
  </si>
  <si>
    <t>ad hoc models and assessments of specific asset classes aimed at optimising the whole of lifecycle cost against the level of services delivered.</t>
  </si>
  <si>
    <t xml:space="preserve">regular modelling undertaken across all asset classes using advanced tools to optimise the whole of lifecycle cost against the level of service delivered. </t>
  </si>
  <si>
    <t>advanced modelling tools used to optimise the whole of lifecycle cost against the levels of service delivered. Tools used to deliver a range of potential strategies and analysis of the strategies form a critical part of the overall strategic planning framework.</t>
  </si>
  <si>
    <t>Local Government</t>
  </si>
  <si>
    <t>Local Government Segment</t>
  </si>
  <si>
    <t>Aurukun Shire Council</t>
  </si>
  <si>
    <t>Coastal</t>
  </si>
  <si>
    <t>Balonne Shire Council</t>
  </si>
  <si>
    <t>Indigenous</t>
  </si>
  <si>
    <t>Banana Shire Council</t>
  </si>
  <si>
    <t>Resources</t>
  </si>
  <si>
    <t>Barcaldine Regional Council</t>
  </si>
  <si>
    <t>Rural/Regional</t>
  </si>
  <si>
    <t>Barcoo Shire Council</t>
  </si>
  <si>
    <t>Rural/Remote</t>
  </si>
  <si>
    <t>Blackall-Tambo Regional Council</t>
  </si>
  <si>
    <t>SEQ</t>
  </si>
  <si>
    <t>Boulia Shire Council</t>
  </si>
  <si>
    <t>Brisbane City Council</t>
  </si>
  <si>
    <t>Bulloo Shire Council</t>
  </si>
  <si>
    <t>Bundaberg Regional Council</t>
  </si>
  <si>
    <t>Burdekin Shire Council</t>
  </si>
  <si>
    <t>Burke Shire Council</t>
  </si>
  <si>
    <t>Cairns Regional Council</t>
  </si>
  <si>
    <t>Carpentaria Shire Council</t>
  </si>
  <si>
    <t>Cassowary Coast Regional Council</t>
  </si>
  <si>
    <t>Central Highlands Regional Council</t>
  </si>
  <si>
    <t>Charters Towers Regional Council</t>
  </si>
  <si>
    <t>Cherbourg Aboriginal Shire Council</t>
  </si>
  <si>
    <t>Cloncurry Shire Council</t>
  </si>
  <si>
    <t>Cook Shire Council</t>
  </si>
  <si>
    <t>Council of the City of Gold Coast</t>
  </si>
  <si>
    <t>Croydon Shire Council</t>
  </si>
  <si>
    <t>Diamantina Shire Council</t>
  </si>
  <si>
    <t>Doomadgee Aboriginal Shire Council</t>
  </si>
  <si>
    <t>Douglas Shire Council</t>
  </si>
  <si>
    <t>Etheridge Shire Council</t>
  </si>
  <si>
    <t>Flinders Shire Council</t>
  </si>
  <si>
    <t>Fraser Coast Regional Council</t>
  </si>
  <si>
    <t>Gladstone Regional Council</t>
  </si>
  <si>
    <t>Goondiwindi Regional Council</t>
  </si>
  <si>
    <t>Gympie Regional Council</t>
  </si>
  <si>
    <t>Hinchinbrook Shire Council</t>
  </si>
  <si>
    <t>Hope Vale Aboriginal Shire Council</t>
  </si>
  <si>
    <t>Ipswich City Council</t>
  </si>
  <si>
    <t>Isaac Regional Council</t>
  </si>
  <si>
    <t>Kowanyama Aboriginal Shire Council</t>
  </si>
  <si>
    <t>Livingstone Shire Council</t>
  </si>
  <si>
    <t>Lockhart River Aboriginal Shire Council</t>
  </si>
  <si>
    <t>Lockyer Valley Regional Council</t>
  </si>
  <si>
    <t>Logan City Council</t>
  </si>
  <si>
    <t>Longreach Regional Council</t>
  </si>
  <si>
    <t>Mackay Regional Council</t>
  </si>
  <si>
    <t>Mapoon Aboriginal Shire Council</t>
  </si>
  <si>
    <t>Maranoa Regional Council</t>
  </si>
  <si>
    <t>Mareeba Shire Council</t>
  </si>
  <si>
    <t>McKinlay Shire Council</t>
  </si>
  <si>
    <t>Moreton Bay Regional Council</t>
  </si>
  <si>
    <t>Mornington Shire Council</t>
  </si>
  <si>
    <t>Mount Isa City Council</t>
  </si>
  <si>
    <t>Murweh Shire Council</t>
  </si>
  <si>
    <t>Napranum Aboriginal Shire Council</t>
  </si>
  <si>
    <t>Noosa Shire Council</t>
  </si>
  <si>
    <t>North Burnett Regional Council</t>
  </si>
  <si>
    <t>Northern Peninsula Area Regional Council</t>
  </si>
  <si>
    <t>Palm Island Aboriginal Shire Council</t>
  </si>
  <si>
    <t>Paroo Shire Council</t>
  </si>
  <si>
    <t>Pormpuraaw Aboriginal Shire Council</t>
  </si>
  <si>
    <t>Quilpie Shire Council</t>
  </si>
  <si>
    <t>Redland City Council</t>
  </si>
  <si>
    <t>Richmond Shire Council</t>
  </si>
  <si>
    <t>Rockhampton Regional Council</t>
  </si>
  <si>
    <t>Scenic Rim Regional Council</t>
  </si>
  <si>
    <t>Somerset Regional Council</t>
  </si>
  <si>
    <t>South Burnett Regional Council</t>
  </si>
  <si>
    <t>Southern Downs Regional Council</t>
  </si>
  <si>
    <t>Sunshine Coast Regional Council</t>
  </si>
  <si>
    <t>Tablelands Regional Council</t>
  </si>
  <si>
    <t>Toowoomba Regional Council</t>
  </si>
  <si>
    <t>Torres Shire Council</t>
  </si>
  <si>
    <t>Torres Strait Island Regional Council</t>
  </si>
  <si>
    <t>Townsville City Council</t>
  </si>
  <si>
    <t>Western Downs Regional Council</t>
  </si>
  <si>
    <t>Whitsunday Regional Council</t>
  </si>
  <si>
    <t>Winton Shire Council</t>
  </si>
  <si>
    <t>Woorabinda Aboriginal Shire Council</t>
  </si>
  <si>
    <t>Wujal Wujal Aboriginal Shire Council</t>
  </si>
  <si>
    <t>Yarrabah Aboriginal Shire Council</t>
  </si>
  <si>
    <t>INTRODUCTION TAB</t>
  </si>
  <si>
    <t>Staff</t>
  </si>
  <si>
    <t>1 - 2</t>
  </si>
  <si>
    <t>3 - 5</t>
  </si>
  <si>
    <t>6 - 10</t>
  </si>
  <si>
    <t>10 - 20</t>
  </si>
  <si>
    <t>20 +</t>
  </si>
  <si>
    <t>yes</t>
  </si>
  <si>
    <t>no</t>
  </si>
  <si>
    <t>other, please provide comments</t>
  </si>
  <si>
    <t>Asset classes</t>
  </si>
  <si>
    <t>Yes</t>
  </si>
  <si>
    <t>No</t>
  </si>
  <si>
    <t>n/a</t>
  </si>
  <si>
    <t xml:space="preserve"> &lt; 50 % </t>
  </si>
  <si>
    <t xml:space="preserve">50 - 65% </t>
  </si>
  <si>
    <t xml:space="preserve">66 - 80% </t>
  </si>
  <si>
    <t xml:space="preserve">81 - 90% </t>
  </si>
  <si>
    <t xml:space="preserve">91 - 100% </t>
  </si>
  <si>
    <t>Example of what the validation should look like when all questions have been answered.</t>
  </si>
  <si>
    <t>Please ensure that you answer all the questions so that the below validation check is green and has a tickmark showing. Please refer to the below screenshot as an indicator of what it should look like.</t>
  </si>
  <si>
    <t>The development of the strategic/corporate plan included community consultation and reflects community service needs. It is proactively communicated to staff, and is understood and followed.</t>
  </si>
  <si>
    <t>Does the asset management strategy describe what assets are required to support the delivery of the strategic objectives of the organisation?</t>
  </si>
  <si>
    <t>Does forecasting demand enable the organisation to plan ahead and meet that demand, or manage risks of not meeting demand?</t>
  </si>
  <si>
    <t>Does the asset management plan include activities such as maintenance programs and asset maintenance strategies?</t>
  </si>
  <si>
    <t>Are organisational competence and skills identified and used to build capacity?</t>
  </si>
  <si>
    <t>Does the asset management plan include an asset management disposal plan?</t>
  </si>
  <si>
    <t>Are processes in place to report on the performance of assets?</t>
  </si>
  <si>
    <t>Is there a documented approach to manage risk?</t>
  </si>
  <si>
    <t xml:space="preserve">There a limited recognition of sustainability issues when making decsions on assets. </t>
  </si>
  <si>
    <t>2e</t>
  </si>
  <si>
    <t>3f</t>
  </si>
  <si>
    <t>3e</t>
  </si>
  <si>
    <t>5d</t>
  </si>
  <si>
    <t>No identification of changes that may require formal management. Minimal or no elements of change management applied to new projects.</t>
  </si>
  <si>
    <t>Lack of any formal process. Occasional ad hoc reviews undertaken by operational staff but not necessarily linked to or used by management to ensure alignment with asset management service delivery objectives. No internal audit function or other reporting to those charged with governance on asset performance issues.</t>
  </si>
  <si>
    <t>No risk management framework, either at the whole organisational level or specific/integrated with asset management.</t>
  </si>
  <si>
    <t>A risk management framework exists, however it is not up to date and has not been integrated with operations (including asset management) and broader governance.</t>
  </si>
  <si>
    <t>Risk management framework is part of the overarching governance and management framework, but does not have full reference to ISO 31000. The risk management framework integrates with asset management or is supported by a specific risk management process for assets.</t>
  </si>
  <si>
    <t xml:space="preserve">Risk management framework is in accordance with ISO 31000. It is integrated with strategic and business planning processes (including asset management) and reviewed and updated annually. Management of risk is considered an integral part of the entity's governance system. </t>
  </si>
  <si>
    <t>Does the asset management framework align with state and commonwealth processes and requirements?</t>
  </si>
  <si>
    <t>Is there ongoing evaluation of asset management?</t>
  </si>
  <si>
    <t>1b</t>
  </si>
  <si>
    <t>1c</t>
  </si>
  <si>
    <t>1d</t>
  </si>
  <si>
    <t>Component data is up to date and data integrity audits have been undertaken. Asset data is reveiwed regularly and reconciled with financial asset register.</t>
  </si>
  <si>
    <t>Is there an asset management plan?</t>
  </si>
  <si>
    <t>3g</t>
  </si>
  <si>
    <t>3h</t>
  </si>
  <si>
    <t xml:space="preserve">The entity does not maintain a fixed asset register, or the fixed asset register is not maintained and so is not complete or accurate. </t>
  </si>
  <si>
    <t>No documented asset management plans.</t>
  </si>
  <si>
    <t>The fixed asset register includes information on asset performance, for example condition and operating expenses. Ad hoc reporting is prepared from the fixed asset register and used to inform asset management plans and budgets.</t>
  </si>
  <si>
    <t>2f</t>
  </si>
  <si>
    <t>2g</t>
  </si>
  <si>
    <t>Business cases are not prepared for significant capital expenditure projects.</t>
  </si>
  <si>
    <t>Are capital projects sufficiently tracked and monitored?</t>
  </si>
  <si>
    <t>Project governance committees exist, but do not meet on a regular basis.</t>
  </si>
  <si>
    <t>1e</t>
  </si>
  <si>
    <t>Framework</t>
  </si>
  <si>
    <t xml:space="preserve">Client responsibilities </t>
  </si>
  <si>
    <t>Final check</t>
  </si>
  <si>
    <t>Desired avg.</t>
  </si>
  <si>
    <t>Max.</t>
  </si>
  <si>
    <t>Min.</t>
  </si>
  <si>
    <t>Questions answered appropriately</t>
  </si>
  <si>
    <t>Is there an effective control environment in place?</t>
  </si>
  <si>
    <t>Limited informal control framework. Lack of established policies, procedures, roles, and organisational structure with no formal monitoring (independent oversight) and assessment. Understanding of governance and awareness of controls not communicated beyond management. Controls are perceived to be separate to business operations. Key governance committees not established.</t>
  </si>
  <si>
    <t>Governance committees include an appropriate balance between internal and external members with a mix of experience, qualifications, and entity knowledge to provide effective oversight of all key aspects of the business. ​Where members are independent, they receive appropriate information and presentations from management to understand the entity.
Governance committees undergo an annual performance assessment, and members are regularly rotated.</t>
  </si>
  <si>
    <t>Optimised, comprehensive, and consistent control framework. Comprehensive training on control-related matters. Strong commitment to continuous improvement. Control processes are formal and standardised with real-time monitoring.</t>
  </si>
  <si>
    <t>Management understands asset management but there is no clear action plan/person to lead development.</t>
  </si>
  <si>
    <t>Management supports asset management and communicates requirements. Asset management process and procedures are being developed across business units.</t>
  </si>
  <si>
    <t>Current rating (1–4)</t>
  </si>
  <si>
    <t>Desired rating (1–4)</t>
  </si>
  <si>
    <r>
      <t xml:space="preserve">The asset maintenance plan includes activities such as maintenance programs and asset maintenance strategies. It should identify maintenance requirements to meet service levels. </t>
    </r>
    <r>
      <rPr>
        <sz val="11"/>
        <rFont val="Arial"/>
        <family val="2"/>
      </rPr>
      <t>The plan should also identify unfunded maintenance gaps and any resulting maintenance backlog.</t>
    </r>
  </si>
  <si>
    <t xml:space="preserve">Change management competency is evident in all levels of the organisation: 
- Comprehensive risk management, including tolerances and lead indicators for risks set and monitored throughout the project. 
- Regular prioritisation of projects that is documented, so projects remain aligned to the entity's strategic priorities. 
- Regular oversight of key projects occurs based on project risk levels. 
- Consistent and automated reporting across projects that is tailored for the level of management/governance.
- Further assessment of any other benefits realised/missed from the project, outside those defined at the project assessment stage.
- Full assessments performed for all key projects of lessons learned. These are monitored and reported to help identify improvements to the project management framework/change process. </t>
  </si>
  <si>
    <t>This measures how resourcing and skills (and gaps) are identified, addressed, and planned.</t>
  </si>
  <si>
    <t>Asset management is seen as a business risk but is solely defined in terms of adherence to techniques, rules, and procedures. Asset failures are seen as preventable but asset performance is inadequately monitored.</t>
  </si>
  <si>
    <t>Sustained period of low asset failure rates with no feeling of complacency at any level; all staff are constantly striving to find better ways of improving asset performance. There is a defined process for auditing asset management culture and it is consistent across all business units.</t>
  </si>
  <si>
    <t>Consider the approach to asset management in terms of the overall organisational culture.</t>
  </si>
  <si>
    <t>Does the entity's governance framework support strong management of assets?</t>
  </si>
  <si>
    <t>Do significant capital projects follow an appropriate approval and procurement process?</t>
  </si>
  <si>
    <t>The organisation has awareness of the importance of having a strategic asset management framework but limited support is given (through resourcing or budget) to facilitate the development of a strategic asset management framework.</t>
  </si>
  <si>
    <t>A well-defined strategic asset management framework is in place.</t>
  </si>
  <si>
    <t>Comprehensive auditing processes are in place, which are quantitatively managed and controlled. This includes defined review periods for all strategic asset management-related documentation to ensure business needs are accurately reflected.</t>
  </si>
  <si>
    <t>A formally established strategic asset management system aligned with state and commonwealth processes for asset management. Functions, activities, roles, and responsibilities are evident within the organisational structure.</t>
  </si>
  <si>
    <t>A comprehensive strategy and processes are independently reviewed with formal monitoring, evaluation, and corrective action undertaken. The community is informed of the draft engagement strategy and provided an opportunity to give feedback, with all community feedback documented.</t>
  </si>
  <si>
    <t>Are asset management plans and decisions regarding major/significant asset investment decisions influenced by the level of community engagement – is customer feedback received on levels of service?
Does engagement consider ‘negotiable issues’, that is, things that the end user/stakeholder can influence such as the need for a new pool/playground etc. Some items are non-negotiable (for example, minimum water quality standards are legislatively set).</t>
  </si>
  <si>
    <t>An executive board and asset management committee endorse the asset management framework comprising strategy, planning, delivery, and management of strategic and sustainable operational change. Appropriate governance, capacity and capability, policies and procedures, information systems, performance, and audit enablers in place.</t>
  </si>
  <si>
    <t>Business cases are prepared, but are not approved by an oversight governance committee, and do not incorporate all required elements of the project assessment framework.</t>
  </si>
  <si>
    <t xml:space="preserve">Business cases are prepared and approved by an oversight governance committee. They include all key features of the project assessment framework, with business cases being integral to capital expenditure decisions and regularly reviewed for organisational fit. </t>
  </si>
  <si>
    <t>Business cases are prepared and approved by an oversight governance committee. They include required elements of the project assessment framework</t>
  </si>
  <si>
    <t>Projects have one pre-project stage (strategic assessment of service requirement), 6 generic project stages (preliminary evaluation; business case development; supply strategy development; source supplier/s; establish service capability; and deliver service) and one post-project stage (benefits realisation). These stages have been categorised such that at the end of each stage, a decision should be able to be made about the readiness to proceed to the next stage of the project. All key decisions and approvals are adequately documented.</t>
  </si>
  <si>
    <t>Project governance committees are not in place to govern the life cycle of the project.</t>
  </si>
  <si>
    <t>Project governance committees meet on a regular basis and discuss the life cycle of the project. The committee considers some of the factors identified for sucessful technology projects.</t>
  </si>
  <si>
    <t xml:space="preserve"> Project governance committees meet on a regular basis and discuss the life cycle of the project, including early warning signs that would indicate if a project is at risk of not meeting its objectives or not reaching the next stage within the time and budget. The committee considers all factors identified for sucessful technology projects.</t>
  </si>
  <si>
    <r>
      <t xml:space="preserve">Factors of success for technology projects include senior leadership involvement, alignment with business outcomes, cohesive internal and external teams, skills and capacity of team, and learnings are identified and acted on (Report 7: 2020–21 </t>
    </r>
    <r>
      <rPr>
        <i/>
        <sz val="11"/>
        <color theme="1"/>
        <rFont val="Arial"/>
        <family val="2"/>
      </rPr>
      <t>Delivering successful technology projects</t>
    </r>
    <r>
      <rPr>
        <sz val="11"/>
        <color theme="1"/>
        <rFont val="Arial"/>
        <family val="2"/>
      </rPr>
      <t>). Key governance committee(s) should be established to provide regular and adequate oversight of these matters.</t>
    </r>
  </si>
  <si>
    <t>Is corporate planning clearly linked in the vision, mission, and value statements to the operating environment?</t>
  </si>
  <si>
    <t>The asset management policy is guided by data considering the economic, social, and cultural and environmental consequence.</t>
  </si>
  <si>
    <t>No strategic/corporate plan established for the entity.</t>
  </si>
  <si>
    <t>The strategic/corporate plan meets all the requirements, however it is not updated annually, regularly communicated, or used across the entity.</t>
  </si>
  <si>
    <t xml:space="preserve">The main components of the ‘strategic/corporate planning’ process are:
• the development of vision, mission, and value statements which describe the long-term desired position of the entity
• a review of the operating environment, to ensure that all elements that affect the entity's activities have been considered (e.g., financial, environmental, and social factors)
• identification and ongoing evaluation of strategic options to achieve and maintain the strategic goals
• a clear statement of strategic direction, policies, risk management, and desired outcomes.
</t>
  </si>
  <si>
    <t>Asset management policy and framework is in place but inappropriate for scale, size, and life cycle of assets. Some evidence of alignment with corporate strategy, policy, and objective, and organisation's overall risk management framework. Formal statement in relation to the organisation's approach to sustainable development but not clear.</t>
  </si>
  <si>
    <t>An appropriate asset management policy and framework is in place for scale, size, and life cycle of assets. Evidence of alignment with corporate strategy, policy, and objective but not organisation's overall risk management framework. Clear link with the entity's approach to financial sustainability. Asset management policy is developed or modified by top management team and includes consultation with relevant stakeholders.</t>
  </si>
  <si>
    <t>The asset management policy is developed or modified by the management team and includes collaboration with relevant stakeholders. Asset management is reviewed periodically to make sure it is in line with corporate strategies, policies, and objectives.</t>
  </si>
  <si>
    <t>The strategy undertakes gap analysis to identify differences between the existing and required assets, including identifying risks impacting service delivery.</t>
  </si>
  <si>
    <t xml:space="preserve">The strategy sets asset performance levels needed to achieve efficient service performance and provides the basis for the more detailed asset management plans (acquisition plan, operations plan, maintenance plan, and disposal plan).  </t>
  </si>
  <si>
    <t xml:space="preserve">The asset management strategy describes what assets are required to support the delivery of the strategic objectives of the organisation, and how they will be managed and resourced. Effective asset management strategies should demonstrate how value is achieved for different service levels (including for example, high-level scenario analysis to identify the best value options). </t>
  </si>
  <si>
    <t>Asset acquisition plans in the asset management plan are not well documented. Availability, reliability, and maintainability data not readily available from information technology (IT) systems. Service levels not known.</t>
  </si>
  <si>
    <t>Asset acquisition plans in asset management plans are well documented and under change control. New operation plans developed during asset build phases or updated during changes. Service levels identified for priority asset classes.</t>
  </si>
  <si>
    <t>Asset operational activities are measured against performance objectives. Strategic ranking of assets. Risk processes developed and used. Service level arrangements in place for all services and monitored. Asset acquisition processes are integrated with procurement methods.</t>
  </si>
  <si>
    <t xml:space="preserve">Asset management plans exist, but are not regularly updated, and are not integrated with other strategic or budget information (for example, does not contain forward-looking operating and maintenance information aligned with budgets).  </t>
  </si>
  <si>
    <t xml:space="preserve">Asset management plans exist, and include details such as: how the asset aligns to the entity’s operational plans and strategies, services which the asset delivers, operational risks, understanding of the whole-of-life costs and impact on corporate overheads, etc. </t>
  </si>
  <si>
    <t>The asset management plan should be regularly reviewed and include details such as: 
- how the asset aligns to the entity’s operational plans and strategies
- services which the asset delivers
- operational risks, including those arising from asset condition and performance
- understanding of the whole-of-life costs, including maintenance requirements
- assessing budget implications and options, particularly if there are gaps between risk, performance, and budget.</t>
  </si>
  <si>
    <t xml:space="preserve">The asset register should be complete, accurate, and up to date. </t>
  </si>
  <si>
    <t>Mostly reactive with little planned or preventive maintenance for strategic assets only. Availability, reliability, and maintainability data not readily available from IT systems.</t>
  </si>
  <si>
    <t>Mostly preventive maintenance resulting in decreasing reactive maintenance based on well-documented, combined operation and maintenance plans, and under change control. New operating and maintenance plans developed during asset build phases or updated during changes.</t>
  </si>
  <si>
    <t>Disposal decisions on a case-by-case basis with some awareness of the need for whole-life evaluation but not part of a managed, integrated asset management process.</t>
  </si>
  <si>
    <t>Disposal strategy integral to asset management at business strategy level. Decisions on assets based on performance, sustainability, and value for money. Integrated procurement strategies adopted where appropriate. Disposal monitored, reviewed, and audited across all levels.</t>
  </si>
  <si>
    <t>Is management of asset data integrated and available?</t>
  </si>
  <si>
    <t>Is asset data complete and available for financial and asset planning?</t>
  </si>
  <si>
    <t>Do the asset information management systems have the required functionality to meet asset management business need?</t>
  </si>
  <si>
    <t>Data exists to support asset management but gathering it in correct formats is hard work and very costly. Poor systems integration.</t>
  </si>
  <si>
    <t>Data management focuses on accuracy and timeliness but is still represented in disparate systems with poor integration.</t>
  </si>
  <si>
    <t>Architecture and system integration working well to support asset management but lacking key data set, for example total cost of service by asset to user.</t>
  </si>
  <si>
    <t xml:space="preserve">Organisation-wide asset performance information available to staff on service performance, asset reliability, availability, maintainability, risks, and costs. The system generates maintenance and renewal programs, works order, and identifies criticality of assets based on predicted and input asset conditions. </t>
  </si>
  <si>
    <t xml:space="preserve">An asset management system is an effective tool for managing assets. The system must be able to effectively support the analysis required relevant to the size and complexity of the assets and organisational needs.
Asset data should be integrated and available to the relevant people in the organisation. Data should be used to inform key aspects of asset management such as life cycle costing, maintenance, and renewal programs. </t>
  </si>
  <si>
    <t>Fragmented and incomplete component data driven by short-term operations, maintenance, and financial forecasts and needs.</t>
  </si>
  <si>
    <t>Component data is incorporated with long-term financial forecasts and needs.</t>
  </si>
  <si>
    <t>Complete component data driven by long-term operations, maintenance, and financial forecasts and needs, supports advanced asset management decision making with minimum data set.</t>
  </si>
  <si>
    <t>Asset data is linked to long-term finance plan and informs service delivery forecasts and needs; supports service level analysis with required level of accuracy.</t>
  </si>
  <si>
    <t>The system is driven by the requirements of the short-term operations and maintenance. The system does not support financial reporting or allow reconcilliation of asset values and remaining useful lives.</t>
  </si>
  <si>
    <t>Data and systems are comprehensive, meet the entity's current asset business needs, and support the service level performance analysis and optimisation. Reconciliation with financial systems is fully integrated.</t>
  </si>
  <si>
    <t>Consider what data is available and collected and how it is used to support decision making. The entity's current asset information management systems have the required functionality to meet asset management business needs.</t>
  </si>
  <si>
    <t>Are tools in place to optimise and calibrate whole-of-life-cycle costs?</t>
  </si>
  <si>
    <t>Irregular or ad hoc reviews undertaken to assess condition and performance of assets and management to ensure alignment with asset management service delivery objectives. If no internal audit function exists, or internal audit has a more strategic/operational focus, management periodically documents a review of the effective operation of internal controls relating to asset management, with appropriate reporting on the results to those charged with governance.</t>
  </si>
  <si>
    <t>Regular audits undertaken by operational staff to assess whether or not organisation is complying with regulatory requirements and whether services are delivered efficiently and effectively.</t>
  </si>
  <si>
    <t>Ad hoc models and assessment undertaken by operational staff. Generally limited to renewals forecasting and minimisation of whole-of-life-cycle cost. No linkage to optimisation against levels of service.</t>
  </si>
  <si>
    <t>Ad hoc models and assessments of specific asset classes aimed at optimising the whole-of-life-cycle cost against the level of services delivered.</t>
  </si>
  <si>
    <t xml:space="preserve">Regular modelling undertaken across all asset classes using advanced tools to optimise the whole-of-life-cycle cost against the level of service delivered. </t>
  </si>
  <si>
    <t>Advanced modelling tools used to optimise the whole-of-life-cycle cost against the levels of service delivered. Tools used to deliver a range of potential strategies, and analysis of the strategies forms a critical part of the overall strategic planning framework.</t>
  </si>
  <si>
    <t>Consider whether any process is in place that measures the full life cycle cost of assets required to deliver the level of service required by the end user. Optimum life cycle costs should be supported by high levels of data, information, and knowledge in all key areas.</t>
  </si>
  <si>
    <t>Are there processes to measure the outcomes for the community being delivered by assets?</t>
  </si>
  <si>
    <t>Benchmark information</t>
  </si>
  <si>
    <t>Question</t>
  </si>
  <si>
    <t>Example</t>
  </si>
  <si>
    <t>Response</t>
  </si>
  <si>
    <t>Entity type</t>
  </si>
  <si>
    <t>Department</t>
  </si>
  <si>
    <t>All of Queensland</t>
  </si>
  <si>
    <t>Location</t>
  </si>
  <si>
    <t>Far North Queensland</t>
  </si>
  <si>
    <t>Statutory body</t>
  </si>
  <si>
    <t>Date of last review of asset management plan</t>
  </si>
  <si>
    <t>Plan for service delivery</t>
  </si>
  <si>
    <t xml:space="preserve">Performance and outcomes </t>
  </si>
  <si>
    <r>
      <t xml:space="preserve">In the </t>
    </r>
    <r>
      <rPr>
        <i/>
        <sz val="10"/>
        <rFont val="Arial"/>
        <family val="2"/>
      </rPr>
      <t>Benchmark information</t>
    </r>
    <r>
      <rPr>
        <sz val="10"/>
        <rFont val="Arial"/>
        <family val="2"/>
      </rPr>
      <t xml:space="preserve"> tab please complete the </t>
    </r>
    <r>
      <rPr>
        <b/>
        <u/>
        <sz val="10"/>
        <rFont val="Arial"/>
        <family val="2"/>
      </rPr>
      <t>light blue</t>
    </r>
    <r>
      <rPr>
        <sz val="10"/>
        <rFont val="Arial"/>
        <family val="2"/>
      </rPr>
      <t xml:space="preserve"> shaded cells. This will enable sharing of information with like entities over time, noting all individual information will remain confidential.</t>
    </r>
  </si>
  <si>
    <r>
      <t xml:space="preserve">We developed this asset management maturity model from a self-assessment questionnaire we issued to local governments in Queensland in 2023 as part of Report 2: 2023–24 </t>
    </r>
    <r>
      <rPr>
        <i/>
        <sz val="10"/>
        <rFont val="Arial"/>
        <family val="2"/>
      </rPr>
      <t xml:space="preserve">Improving asset management in local government. </t>
    </r>
    <r>
      <rPr>
        <sz val="10"/>
        <rFont val="Arial"/>
        <family val="2"/>
      </rPr>
      <t xml:space="preserve">The model was based on a framework that meets the international standard for asset management ISO 55000, developed by the Asset Institute’s Public Assets Collaborative Group. We have customised the model for use by the full range of government entities.
</t>
    </r>
  </si>
  <si>
    <t xml:space="preserve">Levels of service are critical to asset management and provide the basis for life cycle decision making.
Levels of service are the outputs an end user (customer) receives from the organisation, and are supported by performance measures. One of the first steps in developing asset management plans or processes is to find out what level of service customers are prepared to pay for and accept, then understand asset performance and capability to deliver those requirements.
</t>
  </si>
  <si>
    <t>Please select a rating by pressing the dropdown arrow.</t>
  </si>
  <si>
    <t>`</t>
  </si>
  <si>
    <t>7JXTG6RQEGMC6VBDJ73STHX92RKGTFQM9N81SYWC3CXGZ7P5DRV0</t>
  </si>
  <si>
    <t>Sam Kelly</t>
  </si>
  <si>
    <t>Create</t>
  </si>
  <si>
    <t>c92acfe8-6e0b-4614-9a1b-b3a0af221ac8</t>
  </si>
  <si>
    <t>{"id":"c92acfe8-6e0b-4614-9a1b-b3a0af221ac8","type":1,"name":"workbookId","value":"bc8ebc54-dc11-4f2a-9402-fa8305263ed6"}</t>
  </si>
  <si>
    <t>00dc1125-30c6-4c4f-a350-ed718e9d0994</t>
  </si>
  <si>
    <t>{"id":"00dc1125-30c6-4c4f-a350-ed718e9d0994","type":0,"name":"dataSnipperSheetDeleted","value":"false"}</t>
  </si>
  <si>
    <t>00c52120-380d-4ddc-9008-a6678d932f39</t>
  </si>
  <si>
    <t>{"id":"00c52120-380d-4ddc-9008-a6678d932f39","type":0,"name":"embed-documents","value":"true"}</t>
  </si>
  <si>
    <t>10b57038-21fd-402a-b343-365354c77f55</t>
  </si>
  <si>
    <t>{"id":"10b57038-21fd-402a-b343-365354c77f55","type":0,"name":"table-snip-suggestions","value":"true"}</t>
  </si>
  <si>
    <t>71f076f1-aee0-40b2-9822-de64cb9949cd</t>
  </si>
  <si>
    <t>{"id":"71f076f1-aee0-40b2-9822-de64cb9949cd","type":1,"name":"migratedFssProjectId","value":""}</t>
  </si>
  <si>
    <r>
      <t xml:space="preserve">Prepared by: </t>
    </r>
    <r>
      <rPr>
        <sz val="10"/>
        <rFont val="Arial"/>
        <family val="2"/>
      </rPr>
      <t>Please enter below</t>
    </r>
  </si>
  <si>
    <r>
      <t xml:space="preserve">Position: </t>
    </r>
    <r>
      <rPr>
        <sz val="10"/>
        <rFont val="Arial"/>
        <family val="2"/>
      </rPr>
      <t>Please enter below</t>
    </r>
  </si>
  <si>
    <r>
      <t xml:space="preserve">Date: </t>
    </r>
    <r>
      <rPr>
        <sz val="10"/>
        <rFont val="Arial"/>
        <family val="2"/>
      </rPr>
      <t>Please enter below</t>
    </r>
  </si>
  <si>
    <t xml:space="preserve">Entities are encouraged to self-assess their asset management approaches against this maturity model to identify the strengths and improvement opportunities in their processes. Entities should identify their desired level of maturity and compare this to the result of their self-assessment. Where the results do not meet level 2 (established), they should develop and implement a plan to strengthen asset management approaches over a specific period. We also strongly encourage you to inform executive management and the audit committee of the results, including progress on intended actions to improve asset management practices. </t>
  </si>
  <si>
    <t>Each of the 5 key attributes of asset management has a separate input sheet (leadership and culture to performance and outcomes) with a series of questions/prompts.
For each of the questions, use the drop-down selection option that best represents your current level of maturity from 1 to 4:
- Developing (rating 1) – an entity does not have key components of asset management, or they are limited. 
- Established (rating 2) – an entity shows basic competency for asset management.
- Integrated (rating 3) – an entity’s asset management practices are fundamentally sound, however some elements could be improved.
- Optimised (rating 4) – an entity is a leader of best practice for asset management.
If 2 maturities are applicable, please select the lower maturity.
A desired rating can also be added by selecting from the drop-down options to compare to current processes.
The results are collated on the 'Maturity results' worksheet as follows:
- the average result from these questions for each component as an orange dot
- the lowest and highest results for each component as a shaded range between the arrows (score range)
- the average desired result for each component as a yellow star (average).
Lower levels of maturity at a sub-component level provide areas of focus for entities.
The following tabs contain guidance on what minimum requirements are expected to align with the international standard. If all requirements in the guidance are met, where applicable, this would mean that the entity has an Established approach to asset management.</t>
  </si>
  <si>
    <t>Ensure you answer questions by using the drop-down boxes.</t>
  </si>
  <si>
    <t>Please find separate input sheets for each of the 5 attributes important to asset management.</t>
  </si>
  <si>
    <t>Acknowledgment of preparation</t>
  </si>
  <si>
    <t>&lt;Insert details&gt;</t>
  </si>
  <si>
    <t>Those charged with governance perform management activities with some independent oversight (for example, the audit committee includes independent members). 
Some key governance committees exist. Provide oversight of core areas including financial management and reporting, risk management, and compliance. Regular meetings and terms of reference exist.</t>
  </si>
  <si>
    <t>Do those charged with governance provide effective oversight of controls? Have key governance committees been established?
Number and need for governance committees will be driven by an entity's size and complexity. For smaller agencies, committees may be tasked with multiple responsibilities. Common committees that may exist include:
- audit (and risk) committee
- finance committee
- procurement/investment/project committees
- health and safety committee
- information and systems committee.</t>
  </si>
  <si>
    <t>Consider how asset management is understood, communicated, and adopted across all levels of management (from strategic to operational). Effective leadership includes bottom-up and top-down feedback and reporting on performance measures.</t>
  </si>
  <si>
    <t>Comprehensive approach for managing change is being applied:
- Project risks and responses are regularly monitored and updated.
- Clear delegations for project approvals and some prioritisation of projects across the business with central oversight.
- Project management framework is used with gates established for monitoring.
- Reporting occurs to management and those charged with governance (TCWG), but is manually prepared and not consistent across projects. 
- Benefits realisation is performed and linked to benefits defined at project assessment stage.</t>
  </si>
  <si>
    <t xml:space="preserve">Significant changes that require specific management are identified and new projects established. Some elements of change management are applied to new projects, for example:  
- A basic risk assessment is performed and responses identified, but not regularly monitored and updated.
- Delegations exist for project approval, but project prioritisation across the business is informal. 
- Project management framework is basic, with limited and informal measurement and reporting on project progress (mostly within team). 
- Basic benefits realisation is performed but not formally documented or reported. </t>
  </si>
  <si>
    <t>Does the asset management policy recognise the importance of organisational culture?</t>
  </si>
  <si>
    <t xml:space="preserve">Instructions: Answer the questions below having regard to the ratings characteristics and use the drop-down selections in Columns M and N to select a rating for current maturity and for desired maturity. 
Each question has a scale of 1 to 4 (1 = developing (lowest); 4 = optimised (highest)). While a mid-point rating selection is available for a current maturity assessment, mid-point selections are not available for a desired maturity level. </t>
  </si>
  <si>
    <t>There is a strong management focus in place for the continuous process improvement of the organisation’s strategic asset management framework and it is up to date with the whole-of-government policies, Act, and guidelines.</t>
  </si>
  <si>
    <r>
      <t xml:space="preserve">Risk management helps identify risks, and actions to mitigate or eliminate risks. It reduces the exposure to asset-related risk, especially for critical assets, and drives renewal and rehabilitation programs and decision making. Consistent with question 10 from our </t>
    </r>
    <r>
      <rPr>
        <i/>
        <sz val="11"/>
        <color theme="1"/>
        <rFont val="Arial"/>
        <family val="2"/>
      </rPr>
      <t xml:space="preserve">Annual internal control assessment </t>
    </r>
    <r>
      <rPr>
        <sz val="11"/>
        <color theme="1"/>
        <rFont val="Arial"/>
        <family val="2"/>
      </rPr>
      <t>tool. An integrated approach to managing risk reduces duplication and allows consistent reporting to those charged with governance on risks.</t>
    </r>
  </si>
  <si>
    <t>Sustainability is a part of organisational culture and is fully integrated into all aspects of the business, from acquisition, operations, and maintenance, to disposal. The resulting transformation creates clear competitive advantage.</t>
  </si>
  <si>
    <t>Stakeholders, including the community, have input into the engagement strategy and processes by way of a facilitated workshop(s).</t>
  </si>
  <si>
    <t>There is no decision-making framework for investing in assets. Assets are not seen as important enablers of business delivery.</t>
  </si>
  <si>
    <t>There is an asset management committee being established; boundaries with other committee structures being worked through. Linkages between time-based investment decisions, and  asset management policy and strategy, including sustainability, are established within the organisation and there is accountability at the asset management committee level. Visibility and transparency of relationships and decisions are established for asset management.</t>
  </si>
  <si>
    <t>An asset management committee is embedded within the organisation. Appropriate executive and advisory functions are established for the asset management committee across the organisation and embedded within the governance framework. Cross-cutting initiatives undertaken. Intelligent client role also represented at asset management committee. Visibility and transparency of relationships and decisions embedded.</t>
  </si>
  <si>
    <t>Evidence of a governance framework to support the management of assets consistent with the organisational governance system with specialist input. Indicators of strong corporate governance include:
- establishment of an asset management committee and project decision framework
- staff roles and responsibilities for asset management are clearly defined 
- oversight of asset management by those charged with governance and relevant functions/committees (i.e. internal audit) via regular reporting from business areas to audit committee/council
- optimum life cycle costs are known and supported by high levels of data, information, and knowledge in all key areas. Political decisions are informed by multiple service level/cost/funding model data, information, and knowledge on tradeoffs for economic, social, cultural, and environmental consequences.</t>
  </si>
  <si>
    <r>
      <t xml:space="preserve">The vision and objectives in the strategic/corporate plan are clearly linked to the long-term financial plan and budget with performance measures that are measured and monitored. 
</t>
    </r>
    <r>
      <rPr>
        <sz val="11"/>
        <rFont val="Arial"/>
        <family val="2"/>
      </rPr>
      <t>The budget includes an estimate of unfunded asset renewals for the life of the forecast (10 years).</t>
    </r>
  </si>
  <si>
    <t xml:space="preserve">The policy is fully and regularly aligned with corporate strategy, policy, and objectives; organisation's overall risk management framework; and with other organisational policies including sustainability and value for money. Asset management policy is developed, assessed, or modified by top management team to address changes in the entity's service delivery/asset environment and includes involvement with relevant stakeholders. </t>
  </si>
  <si>
    <t>Asset management policy adopted by management or as an internal policy outlining the vision and commitment to sustainable organisational asset management. Consider the following characteristics for effective policies:
- Is the policy guided by informed data, information, and knowledge, having considered economic, social, cultural, and environmental consequences?
- Does the policy provide a reasonable basis for long-term integrated decision making by the entity and for participative decision making by the community and subsequent accountability to the community about the activities of the entity?
- Does the policy have a direct linkage with the entity's strategic/corporate plan, operational plans, and long-term financial plan?</t>
  </si>
  <si>
    <t>Risk-based operational activities aligned to asset management strategies and objectives. Service delivery and service level agreements in place, costed, and well managed. The asset portfolio and procurement practices are reviewed regularly to ensure they align with the organisation's objectives and are informed about industry trends and advancements that may impact spending decisions.</t>
  </si>
  <si>
    <t>As for integrated, plus undertaking regular reviews of existing asset management plans in assessing whether the current and future services that the asset delivers are still aligned to the entity’s operational plans and strategies and/or are still required.</t>
  </si>
  <si>
    <t>Does the entity maintain a fixed asset register?</t>
  </si>
  <si>
    <t>Risk-based operation and maintenance activities aligned to asset maintenance strategies and objectives. Service delivery and asset maintenance service level agreements in place and well managed.</t>
  </si>
  <si>
    <t>Disposal driven by needs identification; full economic and whole-life performance evaluation undertaken, including sustainability. Productivity indicators considered. Supply chain strategies and project management structures embedded. Risk/sensitivity analysis used.</t>
  </si>
  <si>
    <t>Long-term strategic planning, social, environmental, and technological, and market forces considered at business strategy and asset management levels. Decisions on disposal fully embedded into long-range strategic planning.</t>
  </si>
  <si>
    <t>Process for planned disposals in place. Future disposals are identified in asset management plans.</t>
  </si>
  <si>
    <t>Consider completeness of asset data and use for financial and asset planning and decision-making purposes.</t>
  </si>
  <si>
    <t>Data is complete and supports advanced-level asset management decision making. Each asset class is reviewed annually to reconcile the asset values and remaining useful lives to the financial asset register.</t>
  </si>
  <si>
    <t>Annual formal review process to assess condition and performance of assets and management to ensure alignment with asset management service delivery objectives. However, outcomes do not necessarily feed directly into annual budgets, long-term financial planning, and corporate and strategic planning. Performance metrics are in place to annually measure and monitor internal audit performance. Internal audit has a reporting line to the chief executive.</t>
  </si>
  <si>
    <t>Annual formal review process to assess condition and  performance of assets and management to ensure alignment with asset management service delivery objectives. Outcomes feed directly into annual budgets, long-term financial planning, and corporate and strategic planning. Internal audit function has acquired top-level professional and specialised skills and is a critical part of the organisation’s governance structure.
The internal audit plan and status of reviews are regularly revisited to account for macro and business changes, and findings are analysed for emerging trends and risks.</t>
  </si>
  <si>
    <t>Consider the process for assessing how well assets meet regulatory requirements and support the effective delivery of organisational services. Effective performance reviews should incorporate the following:
- condition 
- compliance
- utilisation
- performance against budget
- monitoring and reporting on community levels of service and technical levels of service to the executive management team and elected officials
- benchmarking against state and national indicators for performance.</t>
  </si>
  <si>
    <t>Formal audit program with executive-level review and monitoring to ensure organisation is complying with regulatory requirements and whether services are delivered efficiently and effectively.</t>
  </si>
  <si>
    <t>Well-performing organisations give careful consideration to the value that can be obtained from improving asset management information, processes, systems, and capability. The focus is on ensuring asset management practices are 'appropriate' to the business objectives and government requirements.</t>
  </si>
  <si>
    <t xml:space="preserve">Is there a process for measuring that asset management objectives are being delivered and/or that they are providing the expected value to stakeholders? Effective processes for measurement and value realisation include: 
- the annual report and/or published long-term financial plan or sustainability strategy includes performance assessment of progress towards achieving the goals and objectives of long-term asset management planning  
- qualitative key result areas (KRAs) set for community levels of service. KRAs should be monitored, measured, and reported to senior management and elected officials, against time based ‘targets'
- quantitative key performance indicators (KPIs) are set for technical levels of service. KPIs are monitored, measured, and reported to senior management and elected officials against time based ‘targets’.
</t>
  </si>
  <si>
    <t xml:space="preserve">Total expenses at last balance date (per the audit certified financial statements – refer to the annual report) </t>
  </si>
  <si>
    <t xml:space="preserve">Total value of property, plant and equipment at last balance date (per the audit certified financial statements – refer to the annual report) </t>
  </si>
  <si>
    <t xml:space="preserve">Total depreciation expense on property, plant and equipment for the last financial year (per the audit certified financial statements – refer to the annual report) </t>
  </si>
  <si>
    <t>Name of ERP system where the fixed asset register data is held</t>
  </si>
  <si>
    <t>Number of subsidiary systems that critical fixed asset data is stored and managed in</t>
  </si>
  <si>
    <t>Under this licence, you are free to copy, communicate, and adapt this tool, as long as you attribute the work to the State of Queensland (Queensland Audit Office).</t>
  </si>
  <si>
    <t>The Queensland Government supports and encourages the dissemination of its information. The copyright in this publication is licensed under a Creative Commons Attribution (CC BY) 4.0 International licence.</t>
  </si>
  <si>
    <t xml:space="preserve">Content from this work should be attributed as: The State of Queensland (Queensland Audit Office) Asset management maturity model available under CC BY 4.0 International. </t>
  </si>
  <si>
    <t>Answer the questions on each sheet by selecting drop-down boxes. 
Each question has a scale of 1 to 4 (1 = developing (lowest); 4 = optimised (highest)). 
If 2 adjacent maturities apply, please select the lower maturity and include justification as to why you think the higher maturity also applies.</t>
  </si>
  <si>
    <t xml:space="preserve">Instructions: Answer the questions below having regard to the ratings characteristics and use the drop-down selections in Columns M and N to select a rating for current maturity and for desired maturity. 
Each question has a scale of 1 to 4 (1 = developing (lowest); 4 = optimised (highest)). While a mid-point rating selection is available for a current maturity assessment, mid-point selections are not available for a desired maturity level. 
</t>
  </si>
  <si>
    <t>Formal process to assess whether or not outcomes and value delivered by the assets satisfy formal and agreed service levels. This is supported by formalised public reporting of assessment against service levels and community consultation to revise service levels.</t>
  </si>
  <si>
    <t xml:space="preserve">The entity maintains a basic fixed asset register, where asset information is recorded but is not comprehensive or regularly updated </t>
  </si>
  <si>
    <t>2.01 Criteria for ratings 1 and 2 for question 3f required updating</t>
  </si>
  <si>
    <t>© The State of Queensland (Queensland Audit Office) 2025.</t>
  </si>
  <si>
    <t>3c</t>
  </si>
  <si>
    <t>The entity maintains a detailed and regularly updated fixed asset register, where asset information is comprehensive and includes details about asset conditon.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</si>
</sst>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
    <numFmt numFmtId="165" formatCode="_-* #,##0.0_-;\-* #,##0.0_-;_-* &quot;-&quot;??_-;_-@_-"/>
    <numFmt numFmtId="166" formatCode="_-&quot;$&quot;* #,##0_-;\-&quot;$&quot;* #,##0_-;_-&quot;$&quot;* &quot;-&quot;??_-;_-@_-"/>
    <numFmt numFmtId="167" formatCode="_-* #,##0_-;\-* #,##0_-;_-* &quot;-&quot;??_-;_-@_-"/>
  </numFmts>
  <fonts count="48" x14ac:knownFonts="1">
    <font>
      <sz val="11"/>
      <color theme="1"/>
      <name val="Calibri"/>
      <family val="2"/>
      <scheme val="minor"/>
    </font>
    <font>
      <sz val="10"/>
      <color theme="1"/>
      <name val="Arial"/>
      <family val="2"/>
    </font>
    <font>
      <sz val="11"/>
      <color theme="0"/>
      <name val="Arial"/>
      <family val="2"/>
    </font>
    <font>
      <sz val="11"/>
      <color theme="1"/>
      <name val="Arial"/>
      <family val="2"/>
    </font>
    <font>
      <sz val="11"/>
      <name val="Arial"/>
      <family val="2"/>
    </font>
    <font>
      <b/>
      <sz val="14"/>
      <color theme="1"/>
      <name val="Arial"/>
      <family val="2"/>
    </font>
    <font>
      <sz val="14"/>
      <color theme="1"/>
      <name val="Arial"/>
      <family val="2"/>
    </font>
    <font>
      <sz val="14"/>
      <name val="Arial"/>
      <family val="2"/>
    </font>
    <font>
      <b/>
      <sz val="11"/>
      <color theme="0"/>
      <name val="Arial"/>
      <family val="2"/>
    </font>
    <font>
      <b/>
      <sz val="14"/>
      <name val="Arial"/>
      <family val="2"/>
    </font>
    <font>
      <sz val="9"/>
      <color theme="1"/>
      <name val="Calibri"/>
      <family val="2"/>
      <scheme val="minor"/>
    </font>
    <font>
      <i/>
      <sz val="9"/>
      <color rgb="FF000000"/>
      <name val="Arial"/>
      <family val="2"/>
    </font>
    <font>
      <b/>
      <sz val="18"/>
      <color rgb="FFFFFFFF"/>
      <name val="Arial"/>
      <family val="2"/>
    </font>
    <font>
      <sz val="18"/>
      <color rgb="FF000000"/>
      <name val="Arial"/>
      <family val="2"/>
    </font>
    <font>
      <i/>
      <sz val="14"/>
      <color rgb="FF363F7C"/>
      <name val="Arial"/>
      <family val="2"/>
    </font>
    <font>
      <sz val="9"/>
      <color rgb="FF363F7C"/>
      <name val="Arial"/>
      <family val="2"/>
    </font>
    <font>
      <b/>
      <sz val="18"/>
      <color theme="0"/>
      <name val="Arial"/>
      <family val="2"/>
    </font>
    <font>
      <sz val="10"/>
      <name val="Arial"/>
      <family val="2"/>
    </font>
    <font>
      <b/>
      <sz val="20"/>
      <color rgb="FF363F7C"/>
      <name val="Arial"/>
      <family val="2"/>
    </font>
    <font>
      <sz val="9"/>
      <color theme="1"/>
      <name val="Arial"/>
      <family val="2"/>
    </font>
    <font>
      <b/>
      <sz val="11"/>
      <name val="Arial"/>
      <family val="2"/>
    </font>
    <font>
      <sz val="11"/>
      <name val="Calibri"/>
      <family val="2"/>
    </font>
    <font>
      <b/>
      <sz val="11"/>
      <color rgb="FF363F7C"/>
      <name val="Arial"/>
      <family val="2"/>
    </font>
    <font>
      <sz val="11"/>
      <color rgb="FF000000"/>
      <name val="Arial"/>
      <family val="2"/>
    </font>
    <font>
      <sz val="9"/>
      <name val="Arial"/>
      <family val="2"/>
    </font>
    <font>
      <b/>
      <sz val="10"/>
      <name val="Arial"/>
      <family val="2"/>
    </font>
    <font>
      <i/>
      <sz val="10"/>
      <name val="Arial"/>
      <family val="2"/>
    </font>
    <font>
      <sz val="11"/>
      <color theme="1"/>
      <name val="Calibri"/>
      <family val="2"/>
      <scheme val="minor"/>
    </font>
    <font>
      <b/>
      <sz val="7"/>
      <color rgb="FF363F7C"/>
      <name val="Arial"/>
      <family val="2"/>
    </font>
    <font>
      <sz val="8"/>
      <name val="Calibri"/>
      <family val="2"/>
      <scheme val="minor"/>
    </font>
    <font>
      <b/>
      <sz val="10"/>
      <color rgb="FF00B050"/>
      <name val="Arial"/>
      <family val="2"/>
    </font>
    <font>
      <sz val="10"/>
      <color theme="1"/>
      <name val="Wingdings 2"/>
      <family val="1"/>
      <charset val="2"/>
    </font>
    <font>
      <b/>
      <sz val="10"/>
      <color rgb="FF363F7C"/>
      <name val="Arial"/>
      <family val="2"/>
    </font>
    <font>
      <sz val="9"/>
      <color rgb="FF000000"/>
      <name val="Arial"/>
      <family val="2"/>
    </font>
    <font>
      <sz val="10"/>
      <color theme="0"/>
      <name val="Arial"/>
      <family val="2"/>
    </font>
    <font>
      <b/>
      <sz val="20"/>
      <color theme="0"/>
      <name val="Arial"/>
      <family val="2"/>
    </font>
    <font>
      <b/>
      <sz val="10"/>
      <color theme="0"/>
      <name val="Arial"/>
      <family val="2"/>
    </font>
    <font>
      <sz val="10"/>
      <color rgb="FF000000"/>
      <name val="Arial"/>
      <family val="2"/>
    </font>
    <font>
      <sz val="11"/>
      <color rgb="FFFF0000"/>
      <name val="Arial"/>
      <family val="2"/>
    </font>
    <font>
      <i/>
      <sz val="11"/>
      <color theme="1"/>
      <name val="Arial"/>
      <family val="2"/>
    </font>
    <font>
      <sz val="11"/>
      <color theme="0"/>
      <name val="Calibri"/>
      <family val="2"/>
      <scheme val="minor"/>
    </font>
    <font>
      <b/>
      <sz val="20"/>
      <color theme="0"/>
      <name val="Calibri"/>
      <family val="2"/>
      <scheme val="minor"/>
    </font>
    <font>
      <b/>
      <u/>
      <sz val="10"/>
      <name val="Arial"/>
      <family val="2"/>
    </font>
    <font>
      <u/>
      <sz val="11"/>
      <color theme="10"/>
      <name val="Calibri"/>
      <family val="2"/>
      <scheme val="minor"/>
    </font>
    <font>
      <sz val="14"/>
      <color rgb="FFFFFFFF"/>
      <name val="Arial"/>
      <family val="2"/>
    </font>
    <font>
      <sz val="11"/>
      <color rgb="FF363F7C"/>
      <name val="Arial"/>
      <family val="2"/>
    </font>
    <font>
      <b/>
      <sz val="14"/>
      <color rgb="FF363F7C"/>
      <name val="Arial"/>
      <family val="2"/>
    </font>
    <font>
      <b/>
      <sz val="10"/>
      <color theme="1"/>
      <name val="Arial"/>
      <family val="2"/>
    </font>
  </fonts>
  <fills count="18">
    <fill>
      <patternFill patternType="none"/>
    </fill>
    <fill>
      <patternFill patternType="gray125"/>
    </fill>
    <fill>
      <patternFill patternType="solid">
        <fgColor rgb="FF363F7C"/>
        <bgColor indexed="64"/>
      </patternFill>
    </fill>
    <fill>
      <patternFill patternType="solid">
        <fgColor theme="0"/>
        <bgColor indexed="64"/>
      </patternFill>
    </fill>
    <fill>
      <patternFill patternType="solid">
        <fgColor theme="0" tint="-0.249977111117893"/>
        <bgColor indexed="64"/>
      </patternFill>
    </fill>
    <fill>
      <patternFill patternType="solid">
        <fgColor rgb="FF363F7C"/>
        <bgColor rgb="FF000000"/>
      </patternFill>
    </fill>
    <fill>
      <patternFill patternType="solid">
        <fgColor rgb="FFFFFFFF"/>
        <bgColor rgb="FF000000"/>
      </patternFill>
    </fill>
    <fill>
      <patternFill patternType="solid">
        <fgColor rgb="FFECEBEE"/>
        <bgColor indexed="64"/>
      </patternFill>
    </fill>
    <fill>
      <patternFill patternType="solid">
        <fgColor rgb="FF9A8273"/>
        <bgColor indexed="64"/>
      </patternFill>
    </fill>
    <fill>
      <patternFill patternType="solid">
        <fgColor theme="2"/>
        <bgColor indexed="64"/>
      </patternFill>
    </fill>
    <fill>
      <patternFill patternType="solid">
        <fgColor theme="4"/>
        <bgColor indexed="64"/>
      </patternFill>
    </fill>
    <fill>
      <patternFill patternType="solid">
        <fgColor rgb="FFFFFF00"/>
        <bgColor indexed="64"/>
      </patternFill>
    </fill>
    <fill>
      <patternFill patternType="solid">
        <fgColor rgb="FFECEBEE"/>
        <bgColor rgb="FF000000"/>
      </patternFill>
    </fill>
    <fill>
      <patternFill patternType="solid">
        <fgColor rgb="FFE7E6E6"/>
        <bgColor rgb="FF000000"/>
      </patternFill>
    </fill>
    <fill>
      <patternFill patternType="solid">
        <fgColor theme="0"/>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8"/>
        <bgColor indexed="64"/>
      </patternFill>
    </fill>
  </fills>
  <borders count="83">
    <border>
      <left/>
      <right/>
      <top/>
      <bottom/>
      <diagonal/>
    </border>
    <border>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rgb="FF363F7C"/>
      </left>
      <right style="thin">
        <color rgb="FF363F7C"/>
      </right>
      <top style="thin">
        <color rgb="FF363F7C"/>
      </top>
      <bottom style="thin">
        <color rgb="FF363F7C"/>
      </bottom>
      <diagonal/>
    </border>
    <border>
      <left/>
      <right/>
      <top style="thin">
        <color theme="0"/>
      </top>
      <bottom style="thin">
        <color theme="0"/>
      </bottom>
      <diagonal/>
    </border>
    <border>
      <left/>
      <right style="thin">
        <color theme="0"/>
      </right>
      <top style="thin">
        <color theme="0"/>
      </top>
      <bottom/>
      <diagonal/>
    </border>
    <border>
      <left/>
      <right/>
      <top/>
      <bottom style="medium">
        <color rgb="FFA6A6A6"/>
      </bottom>
      <diagonal/>
    </border>
    <border>
      <left/>
      <right/>
      <top style="medium">
        <color rgb="FFA6A6A6"/>
      </top>
      <bottom/>
      <diagonal/>
    </border>
    <border>
      <left style="thin">
        <color indexed="64"/>
      </left>
      <right style="thin">
        <color indexed="64"/>
      </right>
      <top style="thin">
        <color indexed="64"/>
      </top>
      <bottom/>
      <diagonal/>
    </border>
    <border>
      <left/>
      <right style="thin">
        <color indexed="64"/>
      </right>
      <top/>
      <bottom/>
      <diagonal/>
    </border>
    <border>
      <left/>
      <right style="thin">
        <color theme="0"/>
      </right>
      <top/>
      <bottom style="thin">
        <color theme="0"/>
      </bottom>
      <diagonal/>
    </border>
    <border>
      <left style="thin">
        <color rgb="FF363F7C"/>
      </left>
      <right style="thin">
        <color theme="0"/>
      </right>
      <top style="thin">
        <color rgb="FF363F7C"/>
      </top>
      <bottom style="thin">
        <color rgb="FF363F7C"/>
      </bottom>
      <diagonal/>
    </border>
    <border>
      <left style="thin">
        <color theme="0"/>
      </left>
      <right style="thin">
        <color theme="0"/>
      </right>
      <top style="thin">
        <color rgb="FF363F7C"/>
      </top>
      <bottom style="thin">
        <color rgb="FF363F7C"/>
      </bottom>
      <diagonal/>
    </border>
    <border>
      <left style="thin">
        <color theme="0"/>
      </left>
      <right style="thin">
        <color rgb="FF363F7C"/>
      </right>
      <top style="thin">
        <color rgb="FF363F7C"/>
      </top>
      <bottom style="thin">
        <color rgb="FF363F7C"/>
      </bottom>
      <diagonal/>
    </border>
    <border>
      <left style="thin">
        <color rgb="FF363F7C"/>
      </left>
      <right/>
      <top style="thin">
        <color rgb="FF363F7C"/>
      </top>
      <bottom style="thin">
        <color rgb="FF363F7C"/>
      </bottom>
      <diagonal/>
    </border>
    <border>
      <left/>
      <right/>
      <top style="thin">
        <color rgb="FF363F7C"/>
      </top>
      <bottom style="thin">
        <color rgb="FF363F7C"/>
      </bottom>
      <diagonal/>
    </border>
    <border>
      <left/>
      <right style="thin">
        <color rgb="FF363F7C"/>
      </right>
      <top style="thin">
        <color rgb="FF363F7C"/>
      </top>
      <bottom style="thin">
        <color rgb="FF363F7C"/>
      </bottom>
      <diagonal/>
    </border>
    <border>
      <left style="thin">
        <color rgb="FF363F7C"/>
      </left>
      <right/>
      <top style="thin">
        <color theme="0"/>
      </top>
      <bottom style="thin">
        <color theme="0"/>
      </bottom>
      <diagonal/>
    </border>
    <border>
      <left/>
      <right style="thin">
        <color rgb="FF363F7C"/>
      </right>
      <top style="thin">
        <color theme="0"/>
      </top>
      <bottom style="thin">
        <color theme="0"/>
      </bottom>
      <diagonal/>
    </border>
    <border>
      <left style="thin">
        <color rgb="FF363F7C"/>
      </left>
      <right/>
      <top style="thin">
        <color rgb="FF363F7C"/>
      </top>
      <bottom/>
      <diagonal/>
    </border>
    <border>
      <left/>
      <right/>
      <top style="thin">
        <color rgb="FF363F7C"/>
      </top>
      <bottom/>
      <diagonal/>
    </border>
    <border>
      <left/>
      <right style="thin">
        <color rgb="FF363F7C"/>
      </right>
      <top style="thin">
        <color rgb="FF363F7C"/>
      </top>
      <bottom/>
      <diagonal/>
    </border>
    <border>
      <left style="thin">
        <color rgb="FF363F7C"/>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style="thin">
        <color rgb="FF363F7C"/>
      </right>
      <top/>
      <bottom/>
      <diagonal/>
    </border>
    <border>
      <left style="thin">
        <color theme="4"/>
      </left>
      <right/>
      <top/>
      <bottom/>
      <diagonal/>
    </border>
    <border>
      <left/>
      <right style="thin">
        <color theme="4"/>
      </right>
      <top/>
      <bottom/>
      <diagonal/>
    </border>
    <border>
      <left style="thin">
        <color rgb="FF363F7C"/>
      </left>
      <right/>
      <top/>
      <bottom style="thin">
        <color rgb="FF363F7C"/>
      </bottom>
      <diagonal/>
    </border>
    <border>
      <left/>
      <right style="thin">
        <color rgb="FF363F7C"/>
      </right>
      <top/>
      <bottom style="thin">
        <color rgb="FF363F7C"/>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right/>
      <top/>
      <bottom style="thin">
        <color rgb="FF363F7C"/>
      </bottom>
      <diagonal/>
    </border>
    <border>
      <left style="thin">
        <color rgb="FF363F7C"/>
      </left>
      <right style="thin">
        <color rgb="FF363F7C"/>
      </right>
      <top style="thin">
        <color rgb="FF363F7C"/>
      </top>
      <bottom style="thin">
        <color theme="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rgb="FFA6A6A6"/>
      </bottom>
      <diagonal/>
    </border>
    <border>
      <left/>
      <right style="thin">
        <color indexed="64"/>
      </right>
      <top style="thin">
        <color indexed="64"/>
      </top>
      <bottom style="medium">
        <color rgb="FFA6A6A6"/>
      </bottom>
      <diagonal/>
    </border>
    <border>
      <left style="thin">
        <color indexed="64"/>
      </left>
      <right/>
      <top/>
      <bottom/>
      <diagonal/>
    </border>
    <border>
      <left/>
      <right style="thin">
        <color indexed="64"/>
      </right>
      <top style="medium">
        <color rgb="FFA6A6A6"/>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rgb="FFA6A6A6"/>
      </top>
      <bottom/>
      <diagonal/>
    </border>
    <border>
      <left/>
      <right style="thin">
        <color rgb="FF363F7C"/>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rgb="FF363F7C"/>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thin">
        <color indexed="64"/>
      </bottom>
      <diagonal/>
    </border>
    <border>
      <left/>
      <right style="medium">
        <color rgb="FF000000"/>
      </right>
      <top style="thin">
        <color rgb="FF363F7C"/>
      </top>
      <bottom style="thin">
        <color rgb="FF363F7C"/>
      </bottom>
      <diagonal/>
    </border>
    <border>
      <left style="medium">
        <color rgb="FF000000"/>
      </left>
      <right/>
      <top style="thin">
        <color indexed="64"/>
      </top>
      <bottom style="thin">
        <color indexed="64"/>
      </bottom>
      <diagonal/>
    </border>
    <border>
      <left style="medium">
        <color rgb="FF000000"/>
      </left>
      <right/>
      <top/>
      <bottom/>
      <diagonal/>
    </border>
    <border>
      <left style="medium">
        <color rgb="FF000000"/>
      </left>
      <right/>
      <top style="thin">
        <color indexed="64"/>
      </top>
      <bottom style="medium">
        <color rgb="FF000000"/>
      </bottom>
      <diagonal/>
    </border>
    <border>
      <left/>
      <right/>
      <top style="thin">
        <color rgb="FF363F7C"/>
      </top>
      <bottom style="medium">
        <color rgb="FF000000"/>
      </bottom>
      <diagonal/>
    </border>
    <border>
      <left/>
      <right style="medium">
        <color rgb="FF000000"/>
      </right>
      <top style="thin">
        <color rgb="FF363F7C"/>
      </top>
      <bottom style="medium">
        <color rgb="FF000000"/>
      </bottom>
      <diagonal/>
    </border>
    <border>
      <left style="thin">
        <color rgb="FF363F7C"/>
      </left>
      <right/>
      <top style="thin">
        <color theme="4"/>
      </top>
      <bottom/>
      <diagonal/>
    </border>
    <border>
      <left/>
      <right style="thin">
        <color indexed="64"/>
      </right>
      <top style="thin">
        <color theme="4"/>
      </top>
      <bottom/>
      <diagonal/>
    </border>
    <border>
      <left/>
      <right style="thin">
        <color indexed="64"/>
      </right>
      <top/>
      <bottom style="thin">
        <color rgb="FF363F7C"/>
      </bottom>
      <diagonal/>
    </border>
    <border>
      <left/>
      <right style="thin">
        <color indexed="64"/>
      </right>
      <top style="thin">
        <color rgb="FF363F7C"/>
      </top>
      <bottom/>
      <diagonal/>
    </border>
    <border>
      <left style="thin">
        <color rgb="FF363F7C"/>
      </left>
      <right/>
      <top/>
      <bottom style="thin">
        <color theme="4"/>
      </bottom>
      <diagonal/>
    </border>
    <border>
      <left/>
      <right style="thin">
        <color indexed="64"/>
      </right>
      <top/>
      <bottom style="thin">
        <color theme="4"/>
      </bottom>
      <diagonal/>
    </border>
  </borders>
  <cellStyleXfs count="9">
    <xf numFmtId="0" fontId="0" fillId="0" borderId="0"/>
    <xf numFmtId="0" fontId="1" fillId="0" borderId="0"/>
    <xf numFmtId="0" fontId="10" fillId="0" borderId="0"/>
    <xf numFmtId="43" fontId="27" fillId="0" borderId="0" applyFont="0" applyFill="0" applyBorder="0" applyAlignment="0" applyProtection="0"/>
    <xf numFmtId="44" fontId="27" fillId="0" borderId="0" applyFont="0" applyFill="0" applyBorder="0" applyAlignment="0" applyProtection="0"/>
    <xf numFmtId="43" fontId="27" fillId="0" borderId="0" applyFont="0" applyFill="0" applyBorder="0" applyAlignment="0" applyProtection="0"/>
    <xf numFmtId="0" fontId="1" fillId="0" borderId="0"/>
    <xf numFmtId="44" fontId="27" fillId="0" borderId="0" applyFont="0" applyFill="0" applyBorder="0" applyAlignment="0" applyProtection="0"/>
    <xf numFmtId="0" fontId="43" fillId="0" borderId="0" applyNumberFormat="0" applyFill="0" applyBorder="0" applyAlignment="0" applyProtection="0"/>
  </cellStyleXfs>
  <cellXfs count="312">
    <xf numFmtId="0" fontId="0" fillId="0" borderId="0" xfId="0"/>
    <xf numFmtId="0" fontId="5" fillId="0" borderId="0" xfId="0" applyFont="1" applyAlignment="1">
      <alignment wrapText="1"/>
    </xf>
    <xf numFmtId="0" fontId="6" fillId="0" borderId="0" xfId="0" applyFont="1" applyAlignment="1">
      <alignment wrapText="1"/>
    </xf>
    <xf numFmtId="14" fontId="7" fillId="0" borderId="0" xfId="0" applyNumberFormat="1" applyFont="1" applyAlignment="1">
      <alignment wrapText="1"/>
    </xf>
    <xf numFmtId="14" fontId="6" fillId="0" borderId="0" xfId="0" applyNumberFormat="1" applyFont="1" applyAlignment="1">
      <alignment wrapText="1"/>
    </xf>
    <xf numFmtId="2" fontId="6" fillId="0" borderId="0" xfId="0" quotePrefix="1" applyNumberFormat="1" applyFont="1" applyAlignment="1">
      <alignment wrapText="1"/>
    </xf>
    <xf numFmtId="2" fontId="6" fillId="0" borderId="0" xfId="0" applyNumberFormat="1" applyFont="1" applyAlignment="1">
      <alignment wrapText="1"/>
    </xf>
    <xf numFmtId="0" fontId="5" fillId="4" borderId="0" xfId="0" applyFont="1" applyFill="1" applyAlignment="1">
      <alignment wrapText="1"/>
    </xf>
    <xf numFmtId="0" fontId="9" fillId="0" borderId="0" xfId="0" applyFont="1" applyAlignment="1">
      <alignment wrapText="1"/>
    </xf>
    <xf numFmtId="0" fontId="7" fillId="0" borderId="0" xfId="0" applyFont="1" applyAlignment="1">
      <alignment wrapText="1"/>
    </xf>
    <xf numFmtId="0" fontId="11" fillId="5" borderId="0" xfId="2" applyFont="1" applyFill="1" applyAlignment="1">
      <alignment vertical="top"/>
    </xf>
    <xf numFmtId="0" fontId="12" fillId="5" borderId="7" xfId="2" applyFont="1" applyFill="1" applyBorder="1" applyAlignment="1">
      <alignment horizontal="center" vertical="center" wrapText="1"/>
    </xf>
    <xf numFmtId="0" fontId="13" fillId="6" borderId="0" xfId="2" applyFont="1" applyFill="1" applyAlignment="1">
      <alignment vertical="top"/>
    </xf>
    <xf numFmtId="0" fontId="13" fillId="0" borderId="0" xfId="2" applyFont="1" applyAlignment="1">
      <alignment vertical="top"/>
    </xf>
    <xf numFmtId="0" fontId="16" fillId="2" borderId="9" xfId="2" applyFont="1" applyFill="1" applyBorder="1" applyAlignment="1">
      <alignment horizontal="center" vertical="center"/>
    </xf>
    <xf numFmtId="0" fontId="10" fillId="0" borderId="0" xfId="2"/>
    <xf numFmtId="0" fontId="3" fillId="3" borderId="0" xfId="2" applyFont="1" applyFill="1" applyAlignment="1">
      <alignment vertical="top"/>
    </xf>
    <xf numFmtId="0" fontId="18" fillId="3" borderId="0" xfId="1" applyFont="1" applyFill="1" applyAlignment="1">
      <alignment vertical="top"/>
    </xf>
    <xf numFmtId="0" fontId="3" fillId="3" borderId="0" xfId="2" applyFont="1" applyFill="1" applyAlignment="1">
      <alignment horizontal="center" vertical="top" wrapText="1"/>
    </xf>
    <xf numFmtId="0" fontId="3" fillId="3" borderId="0" xfId="2" applyFont="1" applyFill="1" applyAlignment="1">
      <alignment vertical="top" wrapText="1"/>
    </xf>
    <xf numFmtId="0" fontId="3" fillId="3" borderId="0" xfId="2" applyFont="1" applyFill="1" applyAlignment="1">
      <alignment horizontal="left" vertical="top"/>
    </xf>
    <xf numFmtId="0" fontId="3" fillId="0" borderId="0" xfId="2" applyFont="1" applyAlignment="1">
      <alignment vertical="top"/>
    </xf>
    <xf numFmtId="0" fontId="1" fillId="3" borderId="0" xfId="2" applyFont="1" applyFill="1" applyAlignment="1">
      <alignment vertical="top"/>
    </xf>
    <xf numFmtId="0" fontId="8" fillId="2" borderId="1" xfId="1" applyFont="1" applyFill="1" applyBorder="1" applyAlignment="1">
      <alignment vertical="top"/>
    </xf>
    <xf numFmtId="0" fontId="1" fillId="0" borderId="0" xfId="2" applyFont="1" applyAlignment="1">
      <alignment vertical="top"/>
    </xf>
    <xf numFmtId="0" fontId="8" fillId="2" borderId="5" xfId="1" applyFont="1" applyFill="1" applyBorder="1" applyAlignment="1">
      <alignment horizontal="left" vertical="top"/>
    </xf>
    <xf numFmtId="0" fontId="19" fillId="3" borderId="0" xfId="2" applyFont="1" applyFill="1" applyAlignment="1">
      <alignment wrapText="1"/>
    </xf>
    <xf numFmtId="0" fontId="19" fillId="3" borderId="0" xfId="2" applyFont="1" applyFill="1"/>
    <xf numFmtId="0" fontId="4" fillId="3" borderId="0" xfId="2" applyFont="1" applyFill="1" applyAlignment="1">
      <alignment horizontal="left" vertical="center" wrapText="1"/>
    </xf>
    <xf numFmtId="0" fontId="4" fillId="3" borderId="0" xfId="2" applyFont="1" applyFill="1"/>
    <xf numFmtId="0" fontId="2" fillId="3" borderId="1" xfId="2" applyFont="1" applyFill="1" applyBorder="1" applyAlignment="1">
      <alignment horizontal="center"/>
    </xf>
    <xf numFmtId="0" fontId="2" fillId="3" borderId="0" xfId="2" applyFont="1" applyFill="1" applyAlignment="1">
      <alignment horizontal="center"/>
    </xf>
    <xf numFmtId="0" fontId="20" fillId="3" borderId="0" xfId="2" applyFont="1" applyFill="1" applyAlignment="1">
      <alignment horizontal="left" vertical="center" wrapText="1"/>
    </xf>
    <xf numFmtId="0" fontId="3" fillId="3" borderId="0" xfId="2" applyFont="1" applyFill="1" applyAlignment="1">
      <alignment vertical="center" wrapText="1"/>
    </xf>
    <xf numFmtId="0" fontId="2" fillId="3" borderId="0" xfId="2" applyFont="1" applyFill="1"/>
    <xf numFmtId="0" fontId="2" fillId="0" borderId="0" xfId="2" applyFont="1" applyAlignment="1">
      <alignment horizontal="center"/>
    </xf>
    <xf numFmtId="0" fontId="8" fillId="2" borderId="12"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3" borderId="6"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19" fillId="3" borderId="0" xfId="2" applyFont="1" applyFill="1" applyAlignment="1">
      <alignment vertical="center"/>
    </xf>
    <xf numFmtId="43" fontId="17" fillId="0" borderId="4" xfId="2" applyNumberFormat="1" applyFont="1" applyBorder="1" applyAlignment="1">
      <alignment horizontal="center" vertical="center"/>
    </xf>
    <xf numFmtId="164" fontId="19" fillId="3" borderId="0" xfId="2" applyNumberFormat="1" applyFont="1" applyFill="1" applyAlignment="1">
      <alignment horizontal="center" vertical="center"/>
    </xf>
    <xf numFmtId="0" fontId="2" fillId="3" borderId="0" xfId="2" applyFont="1" applyFill="1" applyAlignment="1">
      <alignment vertical="center"/>
    </xf>
    <xf numFmtId="0" fontId="23" fillId="3" borderId="0" xfId="2" applyFont="1" applyFill="1" applyAlignment="1">
      <alignment horizontal="right" vertical="center"/>
    </xf>
    <xf numFmtId="0" fontId="19" fillId="0" borderId="0" xfId="2" applyFont="1" applyAlignment="1">
      <alignment vertical="top"/>
    </xf>
    <xf numFmtId="0" fontId="8" fillId="2" borderId="18" xfId="2" applyFont="1" applyFill="1" applyBorder="1" applyAlignment="1">
      <alignment vertical="center" wrapText="1"/>
    </xf>
    <xf numFmtId="0" fontId="8" fillId="2" borderId="19" xfId="2" applyFont="1" applyFill="1" applyBorder="1" applyAlignment="1">
      <alignment vertical="center" wrapText="1"/>
    </xf>
    <xf numFmtId="0" fontId="8" fillId="2" borderId="36" xfId="2" applyFont="1" applyFill="1" applyBorder="1" applyAlignment="1">
      <alignment horizontal="left" vertical="center" wrapText="1"/>
    </xf>
    <xf numFmtId="0" fontId="0" fillId="3" borderId="0" xfId="0" applyFill="1" applyAlignment="1">
      <alignment horizontal="center"/>
    </xf>
    <xf numFmtId="0" fontId="0" fillId="3" borderId="0" xfId="0" applyFill="1"/>
    <xf numFmtId="0" fontId="0" fillId="0" borderId="0" xfId="0" applyAlignment="1">
      <alignment horizontal="center"/>
    </xf>
    <xf numFmtId="0" fontId="0" fillId="0" borderId="42" xfId="0" applyBorder="1"/>
    <xf numFmtId="0" fontId="15" fillId="3" borderId="42" xfId="0" applyFont="1" applyFill="1" applyBorder="1" applyAlignment="1">
      <alignment horizontal="left" vertical="center" wrapText="1"/>
    </xf>
    <xf numFmtId="0" fontId="15" fillId="3" borderId="42" xfId="0" applyFont="1" applyFill="1" applyBorder="1" applyAlignment="1">
      <alignment horizontal="center" vertical="center" wrapText="1"/>
    </xf>
    <xf numFmtId="0" fontId="15" fillId="3" borderId="42" xfId="0" quotePrefix="1" applyFont="1" applyFill="1" applyBorder="1" applyAlignment="1">
      <alignment horizontal="left" vertical="center" wrapText="1"/>
    </xf>
    <xf numFmtId="0" fontId="0" fillId="3" borderId="42" xfId="0" applyFill="1" applyBorder="1" applyAlignment="1">
      <alignment horizontal="center" vertical="center"/>
    </xf>
    <xf numFmtId="0" fontId="1" fillId="3" borderId="42" xfId="0" quotePrefix="1" applyFont="1" applyFill="1" applyBorder="1" applyAlignment="1">
      <alignment vertical="top" wrapText="1"/>
    </xf>
    <xf numFmtId="0" fontId="0" fillId="3" borderId="42" xfId="0" applyFill="1" applyBorder="1" applyAlignment="1">
      <alignment horizontal="left" vertical="center" wrapText="1"/>
    </xf>
    <xf numFmtId="0" fontId="0" fillId="3" borderId="42" xfId="0" applyFill="1" applyBorder="1" applyAlignment="1">
      <alignment horizontal="center"/>
    </xf>
    <xf numFmtId="0" fontId="0" fillId="3" borderId="42" xfId="0" applyFill="1" applyBorder="1"/>
    <xf numFmtId="0" fontId="11" fillId="5" borderId="46" xfId="2" applyFont="1" applyFill="1" applyBorder="1" applyAlignment="1">
      <alignment vertical="top"/>
    </xf>
    <xf numFmtId="0" fontId="11" fillId="5" borderId="47" xfId="2" applyFont="1" applyFill="1" applyBorder="1" applyAlignment="1">
      <alignment vertical="top"/>
    </xf>
    <xf numFmtId="0" fontId="14" fillId="7" borderId="8" xfId="2" applyFont="1" applyFill="1" applyBorder="1" applyAlignment="1">
      <alignment vertical="top" wrapText="1"/>
    </xf>
    <xf numFmtId="0" fontId="1" fillId="0" borderId="3" xfId="2" applyFont="1" applyBorder="1" applyAlignment="1" applyProtection="1">
      <alignment horizontal="center" vertical="top"/>
      <protection locked="0"/>
    </xf>
    <xf numFmtId="0" fontId="14" fillId="7" borderId="0" xfId="2" applyFont="1" applyFill="1" applyAlignment="1">
      <alignment vertical="top" wrapText="1"/>
    </xf>
    <xf numFmtId="0" fontId="12" fillId="5" borderId="48" xfId="2" applyFont="1" applyFill="1" applyBorder="1" applyAlignment="1">
      <alignment horizontal="center" vertical="center" wrapText="1"/>
    </xf>
    <xf numFmtId="0" fontId="12" fillId="5" borderId="49" xfId="2" applyFont="1" applyFill="1" applyBorder="1" applyAlignment="1">
      <alignment horizontal="center" vertical="center" wrapText="1"/>
    </xf>
    <xf numFmtId="0" fontId="14" fillId="7" borderId="51" xfId="2" applyFont="1" applyFill="1" applyBorder="1" applyAlignment="1">
      <alignment vertical="top" wrapText="1"/>
    </xf>
    <xf numFmtId="0" fontId="30" fillId="12" borderId="56" xfId="0" applyFont="1" applyFill="1" applyBorder="1" applyAlignment="1">
      <alignment vertical="top"/>
    </xf>
    <xf numFmtId="0" fontId="30" fillId="12" borderId="57" xfId="0" applyFont="1" applyFill="1" applyBorder="1" applyAlignment="1">
      <alignment vertical="top"/>
    </xf>
    <xf numFmtId="0" fontId="17" fillId="12" borderId="57" xfId="0" applyFont="1" applyFill="1" applyBorder="1" applyAlignment="1">
      <alignment vertical="top" wrapText="1"/>
    </xf>
    <xf numFmtId="0" fontId="31" fillId="3" borderId="3" xfId="0" applyFont="1" applyFill="1" applyBorder="1" applyAlignment="1">
      <alignment horizontal="center" vertical="center"/>
    </xf>
    <xf numFmtId="0" fontId="17" fillId="12" borderId="57" xfId="0" applyFont="1" applyFill="1" applyBorder="1" applyAlignment="1">
      <alignment vertical="top"/>
    </xf>
    <xf numFmtId="0" fontId="32" fillId="12" borderId="57" xfId="0" applyFont="1" applyFill="1" applyBorder="1" applyAlignment="1">
      <alignment vertical="top" wrapText="1"/>
    </xf>
    <xf numFmtId="0" fontId="17" fillId="0" borderId="0" xfId="0" applyFont="1" applyAlignment="1">
      <alignment vertical="top" wrapText="1"/>
    </xf>
    <xf numFmtId="0" fontId="17" fillId="12" borderId="9" xfId="0" applyFont="1" applyFill="1" applyBorder="1" applyAlignment="1">
      <alignment vertical="top" wrapText="1"/>
    </xf>
    <xf numFmtId="0" fontId="10" fillId="0" borderId="57" xfId="2" applyBorder="1"/>
    <xf numFmtId="0" fontId="33" fillId="0" borderId="0" xfId="0" applyFont="1" applyAlignment="1">
      <alignment vertical="top"/>
    </xf>
    <xf numFmtId="0" fontId="16" fillId="2" borderId="57" xfId="2" applyFont="1" applyFill="1" applyBorder="1" applyAlignment="1">
      <alignment horizontal="center" vertical="center"/>
    </xf>
    <xf numFmtId="0" fontId="16" fillId="2" borderId="58" xfId="2" applyFont="1" applyFill="1" applyBorder="1" applyAlignment="1">
      <alignment horizontal="center" vertical="center"/>
    </xf>
    <xf numFmtId="0" fontId="17" fillId="7" borderId="59" xfId="2" applyFont="1" applyFill="1" applyBorder="1" applyAlignment="1">
      <alignment vertical="top" wrapText="1"/>
    </xf>
    <xf numFmtId="0" fontId="17" fillId="7" borderId="60" xfId="2" applyFont="1" applyFill="1" applyBorder="1" applyAlignment="1">
      <alignment vertical="top" wrapText="1"/>
    </xf>
    <xf numFmtId="0" fontId="1" fillId="7" borderId="3" xfId="2" applyFont="1" applyFill="1" applyBorder="1" applyAlignment="1">
      <alignment vertical="top" wrapText="1"/>
    </xf>
    <xf numFmtId="0" fontId="13" fillId="11" borderId="0" xfId="2" applyFont="1" applyFill="1" applyAlignment="1">
      <alignment vertical="top"/>
    </xf>
    <xf numFmtId="0" fontId="14" fillId="0" borderId="0" xfId="2" applyFont="1" applyAlignment="1">
      <alignment horizontal="left" vertical="center" wrapText="1"/>
    </xf>
    <xf numFmtId="0" fontId="14" fillId="0" borderId="0" xfId="2" applyFont="1" applyAlignment="1">
      <alignment horizontal="left" vertical="top" wrapText="1"/>
    </xf>
    <xf numFmtId="0" fontId="14" fillId="0" borderId="0" xfId="2" applyFont="1" applyAlignment="1">
      <alignment horizontal="left" vertical="top"/>
    </xf>
    <xf numFmtId="0" fontId="34" fillId="10" borderId="37" xfId="0" applyFont="1" applyFill="1" applyBorder="1"/>
    <xf numFmtId="0" fontId="34" fillId="10" borderId="38" xfId="0" applyFont="1" applyFill="1" applyBorder="1"/>
    <xf numFmtId="0" fontId="34" fillId="0" borderId="38" xfId="0" applyFont="1" applyBorder="1"/>
    <xf numFmtId="0" fontId="1" fillId="0" borderId="0" xfId="0" applyFont="1"/>
    <xf numFmtId="0" fontId="1" fillId="3" borderId="0" xfId="0" applyFont="1" applyFill="1"/>
    <xf numFmtId="0" fontId="35" fillId="10" borderId="0" xfId="0" applyFont="1" applyFill="1" applyAlignment="1">
      <alignment horizontal="center" vertical="center"/>
    </xf>
    <xf numFmtId="0" fontId="35" fillId="0" borderId="0" xfId="0" applyFont="1" applyAlignment="1">
      <alignment horizontal="center" vertical="center"/>
    </xf>
    <xf numFmtId="0" fontId="34" fillId="10" borderId="39" xfId="0" applyFont="1" applyFill="1" applyBorder="1"/>
    <xf numFmtId="0" fontId="34" fillId="10" borderId="0" xfId="0" applyFont="1" applyFill="1"/>
    <xf numFmtId="0" fontId="34" fillId="0" borderId="0" xfId="0" applyFont="1"/>
    <xf numFmtId="0" fontId="3" fillId="0" borderId="0" xfId="0" applyFont="1"/>
    <xf numFmtId="164" fontId="37" fillId="13" borderId="9" xfId="0" applyNumberFormat="1" applyFont="1" applyFill="1" applyBorder="1" applyAlignment="1">
      <alignment horizontal="right"/>
    </xf>
    <xf numFmtId="0" fontId="3" fillId="0" borderId="0" xfId="0" applyFont="1" applyAlignment="1">
      <alignment vertical="top"/>
    </xf>
    <xf numFmtId="164" fontId="1" fillId="9" borderId="9" xfId="2" applyNumberFormat="1" applyFont="1" applyFill="1" applyBorder="1" applyAlignment="1">
      <alignment horizontal="right"/>
    </xf>
    <xf numFmtId="0" fontId="3" fillId="0" borderId="43" xfId="0" applyFont="1" applyBorder="1" applyAlignment="1">
      <alignment vertical="top"/>
    </xf>
    <xf numFmtId="0" fontId="3" fillId="0" borderId="45" xfId="0" applyFont="1" applyBorder="1" applyAlignment="1">
      <alignment vertical="top" wrapText="1"/>
    </xf>
    <xf numFmtId="0" fontId="3" fillId="0" borderId="43" xfId="0" applyFont="1" applyBorder="1" applyAlignment="1">
      <alignment vertical="top" wrapText="1"/>
    </xf>
    <xf numFmtId="0" fontId="3" fillId="0" borderId="44" xfId="0" applyFont="1" applyBorder="1" applyAlignment="1">
      <alignment vertical="top" wrapText="1"/>
    </xf>
    <xf numFmtId="0" fontId="3" fillId="0" borderId="3" xfId="2" applyFont="1" applyBorder="1" applyAlignment="1" applyProtection="1">
      <alignment horizontal="center" vertical="top"/>
      <protection locked="0"/>
    </xf>
    <xf numFmtId="0" fontId="3" fillId="0" borderId="3" xfId="0" applyFont="1" applyBorder="1" applyAlignment="1">
      <alignment vertical="top" wrapText="1"/>
    </xf>
    <xf numFmtId="0" fontId="3" fillId="0" borderId="0" xfId="0" applyFont="1" applyAlignment="1">
      <alignment wrapText="1"/>
    </xf>
    <xf numFmtId="0" fontId="3" fillId="0" borderId="3" xfId="0" applyFont="1" applyBorder="1" applyAlignment="1">
      <alignment wrapText="1"/>
    </xf>
    <xf numFmtId="164" fontId="1" fillId="9" borderId="3" xfId="2" applyNumberFormat="1" applyFont="1" applyFill="1" applyBorder="1" applyAlignment="1">
      <alignment horizontal="right"/>
    </xf>
    <xf numFmtId="0" fontId="3" fillId="0" borderId="0" xfId="0" applyFont="1" applyAlignment="1">
      <alignment vertical="top" wrapText="1"/>
    </xf>
    <xf numFmtId="0" fontId="3" fillId="0" borderId="3" xfId="0" applyFont="1" applyBorder="1" applyAlignment="1">
      <alignment vertical="top"/>
    </xf>
    <xf numFmtId="165" fontId="37" fillId="13" borderId="9" xfId="3" applyNumberFormat="1" applyFont="1" applyFill="1" applyBorder="1" applyAlignment="1">
      <alignment horizontal="center"/>
    </xf>
    <xf numFmtId="165" fontId="1" fillId="9" borderId="3" xfId="3" applyNumberFormat="1" applyFont="1" applyFill="1" applyBorder="1"/>
    <xf numFmtId="0" fontId="3" fillId="0" borderId="43" xfId="0" applyFont="1" applyBorder="1" applyAlignment="1">
      <alignment horizontal="left" vertical="center"/>
    </xf>
    <xf numFmtId="0" fontId="38" fillId="0" borderId="0" xfId="0" applyFont="1"/>
    <xf numFmtId="0" fontId="3" fillId="0" borderId="44" xfId="0" applyFont="1" applyBorder="1" applyAlignment="1">
      <alignment wrapText="1"/>
    </xf>
    <xf numFmtId="0" fontId="3" fillId="0" borderId="44" xfId="0" applyFont="1" applyBorder="1" applyAlignment="1">
      <alignment horizontal="left" vertical="top" wrapText="1"/>
    </xf>
    <xf numFmtId="0" fontId="34" fillId="10" borderId="46" xfId="0" applyFont="1" applyFill="1" applyBorder="1"/>
    <xf numFmtId="0" fontId="34" fillId="10" borderId="47" xfId="0" applyFont="1" applyFill="1" applyBorder="1"/>
    <xf numFmtId="0" fontId="34" fillId="10" borderId="62" xfId="0" applyFont="1" applyFill="1" applyBorder="1"/>
    <xf numFmtId="0" fontId="35" fillId="10" borderId="10" xfId="0" applyFont="1" applyFill="1" applyBorder="1" applyAlignment="1">
      <alignment horizontal="center" vertical="center"/>
    </xf>
    <xf numFmtId="0" fontId="34" fillId="10" borderId="50" xfId="0" applyFont="1" applyFill="1" applyBorder="1"/>
    <xf numFmtId="0" fontId="34" fillId="10" borderId="10" xfId="0" applyFont="1" applyFill="1" applyBorder="1"/>
    <xf numFmtId="0" fontId="3" fillId="0" borderId="50" xfId="0" applyFont="1" applyBorder="1" applyAlignment="1">
      <alignment vertical="top"/>
    </xf>
    <xf numFmtId="0" fontId="37" fillId="13" borderId="9" xfId="0" applyFont="1" applyFill="1" applyBorder="1" applyAlignment="1">
      <alignment horizontal="right"/>
    </xf>
    <xf numFmtId="0" fontId="37" fillId="0" borderId="0" xfId="0" applyFont="1" applyAlignment="1">
      <alignment horizontal="center"/>
    </xf>
    <xf numFmtId="43" fontId="1" fillId="0" borderId="0" xfId="2" applyNumberFormat="1" applyFont="1"/>
    <xf numFmtId="0" fontId="3" fillId="0" borderId="43" xfId="2" applyFont="1" applyBorder="1" applyAlignment="1" applyProtection="1">
      <alignment horizontal="center" vertical="top"/>
      <protection locked="0"/>
    </xf>
    <xf numFmtId="2" fontId="3" fillId="0" borderId="0" xfId="0" applyNumberFormat="1" applyFont="1" applyAlignment="1">
      <alignment vertical="center"/>
    </xf>
    <xf numFmtId="0" fontId="3" fillId="0" borderId="0" xfId="0" applyFont="1" applyAlignment="1">
      <alignment horizontal="left" vertical="top" wrapText="1"/>
    </xf>
    <xf numFmtId="0" fontId="3" fillId="0" borderId="0" xfId="2" applyFont="1" applyAlignment="1" applyProtection="1">
      <alignment horizontal="center" vertical="top"/>
      <protection locked="0"/>
    </xf>
    <xf numFmtId="43" fontId="3" fillId="0" borderId="0" xfId="0" applyNumberFormat="1" applyFont="1" applyAlignment="1">
      <alignment horizontal="center" vertical="center" wrapText="1"/>
    </xf>
    <xf numFmtId="0" fontId="3" fillId="0" borderId="45" xfId="0" applyFont="1" applyBorder="1" applyAlignment="1">
      <alignment horizontal="left" vertical="top" wrapText="1"/>
    </xf>
    <xf numFmtId="0" fontId="3" fillId="0" borderId="43" xfId="0" applyFont="1" applyBorder="1" applyAlignment="1">
      <alignment horizontal="left" vertical="top" wrapText="1"/>
    </xf>
    <xf numFmtId="0" fontId="41" fillId="3" borderId="0" xfId="0" applyFont="1" applyFill="1" applyAlignment="1">
      <alignment vertical="center"/>
    </xf>
    <xf numFmtId="0" fontId="40" fillId="0" borderId="0" xfId="0" applyFont="1"/>
    <xf numFmtId="0" fontId="4" fillId="0" borderId="3" xfId="0" applyFont="1" applyBorder="1" applyAlignment="1">
      <alignment vertical="top" wrapText="1"/>
    </xf>
    <xf numFmtId="0" fontId="14" fillId="7" borderId="43" xfId="2" applyFont="1" applyFill="1" applyBorder="1" applyAlignment="1">
      <alignment vertical="top"/>
    </xf>
    <xf numFmtId="0" fontId="14" fillId="7" borderId="45" xfId="2" applyFont="1" applyFill="1" applyBorder="1" applyAlignment="1">
      <alignment vertical="top"/>
    </xf>
    <xf numFmtId="0" fontId="14" fillId="7" borderId="50" xfId="2" applyFont="1" applyFill="1" applyBorder="1" applyAlignment="1">
      <alignment vertical="top"/>
    </xf>
    <xf numFmtId="0" fontId="14" fillId="7" borderId="0" xfId="2" applyFont="1" applyFill="1" applyAlignment="1">
      <alignment vertical="top"/>
    </xf>
    <xf numFmtId="0" fontId="34" fillId="0" borderId="38" xfId="0" applyFont="1" applyBorder="1" applyProtection="1">
      <protection locked="0"/>
    </xf>
    <xf numFmtId="0" fontId="35" fillId="0" borderId="0" xfId="0" applyFont="1" applyAlignment="1" applyProtection="1">
      <alignment horizontal="center" vertical="center"/>
      <protection locked="0"/>
    </xf>
    <xf numFmtId="0" fontId="34" fillId="0" borderId="0" xfId="0" applyFont="1" applyProtection="1">
      <protection locked="0"/>
    </xf>
    <xf numFmtId="0" fontId="3" fillId="0" borderId="0" xfId="0" applyFont="1" applyAlignment="1" applyProtection="1">
      <alignment vertical="top"/>
      <protection locked="0"/>
    </xf>
    <xf numFmtId="0" fontId="13" fillId="6" borderId="0" xfId="2" applyFont="1" applyFill="1" applyAlignment="1" applyProtection="1">
      <alignment vertical="top"/>
      <protection locked="0"/>
    </xf>
    <xf numFmtId="0" fontId="14" fillId="7" borderId="44" xfId="2" applyFont="1" applyFill="1" applyBorder="1" applyAlignment="1" applyProtection="1">
      <alignment vertical="top"/>
      <protection locked="0"/>
    </xf>
    <xf numFmtId="0" fontId="14" fillId="7" borderId="10" xfId="2" applyFont="1" applyFill="1" applyBorder="1" applyAlignment="1" applyProtection="1">
      <alignment vertical="top"/>
      <protection locked="0"/>
    </xf>
    <xf numFmtId="0" fontId="1" fillId="3" borderId="0" xfId="0" applyFont="1" applyFill="1" applyProtection="1">
      <protection locked="0"/>
    </xf>
    <xf numFmtId="0" fontId="3" fillId="0" borderId="0" xfId="0" applyFont="1" applyProtection="1">
      <protection locked="0"/>
    </xf>
    <xf numFmtId="0" fontId="38" fillId="0" borderId="0" xfId="0" applyFont="1" applyProtection="1">
      <protection locked="0"/>
    </xf>
    <xf numFmtId="0" fontId="14" fillId="7" borderId="54" xfId="2" applyFont="1" applyFill="1" applyBorder="1" applyAlignment="1">
      <alignment vertical="top"/>
    </xf>
    <xf numFmtId="0" fontId="14" fillId="7" borderId="8" xfId="2" applyFont="1" applyFill="1" applyBorder="1" applyAlignment="1">
      <alignment vertical="top"/>
    </xf>
    <xf numFmtId="0" fontId="14" fillId="7" borderId="51" xfId="2" applyFont="1" applyFill="1" applyBorder="1" applyAlignment="1">
      <alignment vertical="top"/>
    </xf>
    <xf numFmtId="0" fontId="14" fillId="7" borderId="53" xfId="2" applyFont="1" applyFill="1" applyBorder="1" applyAlignment="1">
      <alignment vertical="top"/>
    </xf>
    <xf numFmtId="0" fontId="14" fillId="7" borderId="61" xfId="2" applyFont="1" applyFill="1" applyBorder="1" applyAlignment="1">
      <alignment vertical="top"/>
    </xf>
    <xf numFmtId="0" fontId="14" fillId="7" borderId="27" xfId="2" applyFont="1" applyFill="1" applyBorder="1" applyAlignment="1">
      <alignment vertical="top"/>
    </xf>
    <xf numFmtId="0" fontId="14" fillId="7" borderId="27" xfId="2" applyFont="1" applyFill="1" applyBorder="1" applyAlignment="1" applyProtection="1">
      <alignment vertical="top"/>
      <protection locked="0"/>
    </xf>
    <xf numFmtId="0" fontId="14" fillId="7" borderId="55" xfId="2" applyFont="1" applyFill="1" applyBorder="1" applyAlignment="1" applyProtection="1">
      <alignment vertical="top"/>
      <protection locked="0"/>
    </xf>
    <xf numFmtId="2" fontId="3" fillId="0" borderId="3" xfId="0" applyNumberFormat="1" applyFont="1" applyBorder="1" applyAlignment="1" applyProtection="1">
      <alignment vertical="center" wrapText="1"/>
      <protection locked="0"/>
    </xf>
    <xf numFmtId="0" fontId="14" fillId="7" borderId="52" xfId="2" applyFont="1" applyFill="1" applyBorder="1" applyAlignment="1">
      <alignment vertical="top"/>
    </xf>
    <xf numFmtId="0" fontId="14" fillId="7" borderId="51" xfId="2" applyFont="1" applyFill="1" applyBorder="1" applyAlignment="1" applyProtection="1">
      <alignment vertical="top" wrapText="1"/>
      <protection locked="0"/>
    </xf>
    <xf numFmtId="0" fontId="17" fillId="12" borderId="57" xfId="0" applyFont="1" applyFill="1" applyBorder="1" applyAlignment="1">
      <alignment horizontal="left" vertical="top" wrapText="1"/>
    </xf>
    <xf numFmtId="0" fontId="1" fillId="9" borderId="9" xfId="2" applyFont="1" applyFill="1" applyBorder="1" applyAlignment="1">
      <alignment horizontal="right"/>
    </xf>
    <xf numFmtId="0" fontId="43" fillId="0" borderId="0" xfId="8" applyAlignment="1">
      <alignment vertical="center" wrapText="1"/>
    </xf>
    <xf numFmtId="0" fontId="17" fillId="16" borderId="57" xfId="0" applyFont="1" applyFill="1" applyBorder="1" applyAlignment="1">
      <alignment horizontal="left" vertical="top" wrapText="1"/>
    </xf>
    <xf numFmtId="0" fontId="25" fillId="12" borderId="9" xfId="0" applyFont="1" applyFill="1" applyBorder="1" applyAlignment="1">
      <alignment horizontal="left" vertical="top" wrapText="1"/>
    </xf>
    <xf numFmtId="0" fontId="25" fillId="12" borderId="57" xfId="0" applyFont="1" applyFill="1" applyBorder="1" applyAlignment="1">
      <alignment vertical="top" wrapText="1"/>
    </xf>
    <xf numFmtId="0" fontId="17" fillId="16" borderId="57" xfId="0" applyFont="1" applyFill="1" applyBorder="1" applyAlignment="1">
      <alignment vertical="top" wrapText="1"/>
    </xf>
    <xf numFmtId="0" fontId="25" fillId="16" borderId="56" xfId="0" applyFont="1" applyFill="1" applyBorder="1" applyAlignment="1">
      <alignment vertical="top" wrapText="1"/>
    </xf>
    <xf numFmtId="17" fontId="15" fillId="15" borderId="42" xfId="0" applyNumberFormat="1" applyFont="1" applyFill="1" applyBorder="1" applyAlignment="1">
      <alignment horizontal="center" vertical="center" wrapText="1"/>
    </xf>
    <xf numFmtId="2" fontId="15" fillId="15" borderId="42" xfId="0" applyNumberFormat="1" applyFont="1" applyFill="1" applyBorder="1" applyAlignment="1">
      <alignment horizontal="left" vertical="center" wrapText="1"/>
    </xf>
    <xf numFmtId="0" fontId="19" fillId="10" borderId="0" xfId="2" applyFont="1" applyFill="1"/>
    <xf numFmtId="0" fontId="19" fillId="10" borderId="0" xfId="2" applyFont="1" applyFill="1" applyAlignment="1">
      <alignment wrapText="1"/>
    </xf>
    <xf numFmtId="0" fontId="34" fillId="17" borderId="0" xfId="0" applyFont="1" applyFill="1" applyAlignment="1">
      <alignment horizontal="left" vertical="center" wrapText="1"/>
    </xf>
    <xf numFmtId="0" fontId="1" fillId="17" borderId="0" xfId="0" applyFont="1" applyFill="1"/>
    <xf numFmtId="0" fontId="34" fillId="17" borderId="65" xfId="0" applyFont="1" applyFill="1" applyBorder="1" applyAlignment="1">
      <alignment horizontal="left" vertical="center" wrapText="1"/>
    </xf>
    <xf numFmtId="0" fontId="34" fillId="17" borderId="41" xfId="0" applyFont="1" applyFill="1" applyBorder="1" applyAlignment="1">
      <alignment horizontal="left" vertical="center" wrapText="1"/>
    </xf>
    <xf numFmtId="0" fontId="34" fillId="17" borderId="66" xfId="0" applyFont="1" applyFill="1" applyBorder="1" applyAlignment="1">
      <alignment horizontal="left" vertical="center" wrapText="1"/>
    </xf>
    <xf numFmtId="0" fontId="3" fillId="3" borderId="0" xfId="0" applyFont="1" applyFill="1" applyAlignment="1">
      <alignment vertical="top"/>
    </xf>
    <xf numFmtId="0" fontId="13" fillId="14" borderId="0" xfId="2" applyFont="1" applyFill="1" applyAlignment="1">
      <alignment vertical="top"/>
    </xf>
    <xf numFmtId="0" fontId="13" fillId="3" borderId="0" xfId="2" applyFont="1" applyFill="1" applyAlignment="1">
      <alignment vertical="top"/>
    </xf>
    <xf numFmtId="0" fontId="3" fillId="3" borderId="0" xfId="0" applyFont="1" applyFill="1" applyAlignment="1">
      <alignment vertical="top" wrapText="1"/>
    </xf>
    <xf numFmtId="0" fontId="3" fillId="3" borderId="0" xfId="0" applyFont="1" applyFill="1" applyAlignment="1">
      <alignment horizontal="left" vertical="top" wrapText="1"/>
    </xf>
    <xf numFmtId="0" fontId="3" fillId="3" borderId="0" xfId="2" applyFont="1" applyFill="1" applyAlignment="1" applyProtection="1">
      <alignment horizontal="center" vertical="top"/>
      <protection locked="0"/>
    </xf>
    <xf numFmtId="43" fontId="3" fillId="3" borderId="0" xfId="0" applyNumberFormat="1" applyFont="1" applyFill="1" applyAlignment="1">
      <alignment horizontal="center" vertical="center" wrapText="1"/>
    </xf>
    <xf numFmtId="2" fontId="3" fillId="3" borderId="0" xfId="0" applyNumberFormat="1" applyFont="1" applyFill="1" applyAlignment="1">
      <alignment vertical="center"/>
    </xf>
    <xf numFmtId="0" fontId="34" fillId="17" borderId="40" xfId="0" applyFont="1" applyFill="1" applyBorder="1" applyAlignment="1">
      <alignment horizontal="left" vertical="center" wrapText="1"/>
    </xf>
    <xf numFmtId="0" fontId="3" fillId="3" borderId="0" xfId="0" applyFont="1" applyFill="1"/>
    <xf numFmtId="0" fontId="38" fillId="3" borderId="0" xfId="0" applyFont="1" applyFill="1"/>
    <xf numFmtId="0" fontId="34" fillId="17" borderId="0" xfId="0" applyFont="1" applyFill="1" applyAlignment="1" applyProtection="1">
      <alignment horizontal="left" vertical="center" wrapText="1"/>
      <protection locked="0"/>
    </xf>
    <xf numFmtId="0" fontId="1" fillId="17" borderId="0" xfId="0" applyFont="1" applyFill="1" applyProtection="1">
      <protection locked="0"/>
    </xf>
    <xf numFmtId="0" fontId="3" fillId="3" borderId="0" xfId="0" applyFont="1" applyFill="1" applyAlignment="1">
      <alignment wrapText="1"/>
    </xf>
    <xf numFmtId="0" fontId="35" fillId="3" borderId="0" xfId="0" applyFont="1" applyFill="1" applyAlignment="1">
      <alignment vertical="center"/>
    </xf>
    <xf numFmtId="0" fontId="2" fillId="0" borderId="0" xfId="0" applyFont="1"/>
    <xf numFmtId="0" fontId="6" fillId="0" borderId="0" xfId="0" applyFont="1"/>
    <xf numFmtId="0" fontId="44" fillId="5" borderId="0" xfId="0" applyFont="1" applyFill="1"/>
    <xf numFmtId="0" fontId="44" fillId="5" borderId="0" xfId="0" applyFont="1" applyFill="1" applyAlignment="1">
      <alignment vertical="center" wrapText="1"/>
    </xf>
    <xf numFmtId="0" fontId="3" fillId="0" borderId="42" xfId="0" applyFont="1" applyBorder="1"/>
    <xf numFmtId="0" fontId="22" fillId="7" borderId="42" xfId="0" applyFont="1" applyFill="1" applyBorder="1" applyAlignment="1">
      <alignment horizontal="center" vertical="center"/>
    </xf>
    <xf numFmtId="0" fontId="22" fillId="7" borderId="42" xfId="0" applyFont="1" applyFill="1" applyBorder="1" applyAlignment="1">
      <alignment horizontal="left" vertical="center"/>
    </xf>
    <xf numFmtId="0" fontId="45" fillId="3" borderId="70" xfId="0" applyFont="1" applyFill="1" applyBorder="1" applyAlignment="1">
      <alignment horizontal="left" vertical="center"/>
    </xf>
    <xf numFmtId="0" fontId="3" fillId="3" borderId="35" xfId="0" applyFont="1" applyFill="1" applyBorder="1" applyAlignment="1">
      <alignment horizontal="left"/>
    </xf>
    <xf numFmtId="166" fontId="3" fillId="15" borderId="71" xfId="4" applyNumberFormat="1" applyFont="1" applyFill="1" applyBorder="1"/>
    <xf numFmtId="0" fontId="45" fillId="3" borderId="72" xfId="0" applyFont="1" applyFill="1" applyBorder="1" applyAlignment="1">
      <alignment horizontal="left" vertical="center"/>
    </xf>
    <xf numFmtId="0" fontId="3" fillId="3" borderId="16" xfId="0" applyFont="1" applyFill="1" applyBorder="1" applyAlignment="1">
      <alignment horizontal="left"/>
    </xf>
    <xf numFmtId="166" fontId="3" fillId="15" borderId="71" xfId="4" applyNumberFormat="1" applyFont="1" applyFill="1" applyBorder="1" applyAlignment="1"/>
    <xf numFmtId="0" fontId="45" fillId="3" borderId="73" xfId="0" applyFont="1" applyFill="1" applyBorder="1" applyAlignment="1">
      <alignment horizontal="left" vertical="center"/>
    </xf>
    <xf numFmtId="14" fontId="3" fillId="3" borderId="16" xfId="0" applyNumberFormat="1" applyFont="1" applyFill="1" applyBorder="1" applyAlignment="1">
      <alignment horizontal="left"/>
    </xf>
    <xf numFmtId="166" fontId="3" fillId="3" borderId="16" xfId="4" applyNumberFormat="1" applyFont="1" applyFill="1" applyBorder="1" applyAlignment="1">
      <alignment horizontal="left"/>
    </xf>
    <xf numFmtId="167" fontId="3" fillId="3" borderId="16" xfId="4" applyNumberFormat="1" applyFont="1" applyFill="1" applyBorder="1" applyAlignment="1">
      <alignment horizontal="left"/>
    </xf>
    <xf numFmtId="0" fontId="45" fillId="3" borderId="74" xfId="0" applyFont="1" applyFill="1" applyBorder="1" applyAlignment="1">
      <alignment horizontal="left" vertical="center"/>
    </xf>
    <xf numFmtId="167" fontId="3" fillId="3" borderId="75" xfId="4" applyNumberFormat="1" applyFont="1" applyFill="1" applyBorder="1" applyAlignment="1">
      <alignment horizontal="left"/>
    </xf>
    <xf numFmtId="166" fontId="3" fillId="15" borderId="76" xfId="4" applyNumberFormat="1" applyFont="1" applyFill="1" applyBorder="1"/>
    <xf numFmtId="0" fontId="46" fillId="7" borderId="67" xfId="0" applyFont="1" applyFill="1" applyBorder="1" applyAlignment="1">
      <alignment horizontal="center" vertical="center"/>
    </xf>
    <xf numFmtId="0" fontId="46" fillId="7" borderId="68" xfId="0" applyFont="1" applyFill="1" applyBorder="1" applyAlignment="1">
      <alignment horizontal="center" vertical="center"/>
    </xf>
    <xf numFmtId="0" fontId="46" fillId="7" borderId="69" xfId="0" applyFont="1" applyFill="1" applyBorder="1" applyAlignment="1">
      <alignment horizontal="center" vertical="center"/>
    </xf>
    <xf numFmtId="0" fontId="11" fillId="5" borderId="46" xfId="2" applyFont="1" applyFill="1" applyBorder="1" applyAlignment="1">
      <alignment vertical="center"/>
    </xf>
    <xf numFmtId="0" fontId="11" fillId="5" borderId="47" xfId="2" applyFont="1" applyFill="1" applyBorder="1" applyAlignment="1">
      <alignment vertical="center"/>
    </xf>
    <xf numFmtId="0" fontId="12" fillId="0" borderId="0" xfId="2" applyFont="1" applyAlignment="1">
      <alignment horizontal="center" vertical="center" wrapText="1"/>
    </xf>
    <xf numFmtId="0" fontId="13" fillId="6" borderId="0" xfId="2" applyFont="1" applyFill="1" applyAlignment="1">
      <alignment vertical="center"/>
    </xf>
    <xf numFmtId="0" fontId="13" fillId="14" borderId="0" xfId="2" applyFont="1" applyFill="1" applyAlignment="1">
      <alignment vertical="center"/>
    </xf>
    <xf numFmtId="0" fontId="13" fillId="3" borderId="0" xfId="2" applyFont="1" applyFill="1" applyAlignment="1">
      <alignment vertical="center"/>
    </xf>
    <xf numFmtId="0" fontId="13" fillId="0" borderId="0" xfId="2" applyFont="1" applyAlignment="1">
      <alignment vertical="center"/>
    </xf>
    <xf numFmtId="2" fontId="3" fillId="0" borderId="3" xfId="0" applyNumberFormat="1" applyFont="1" applyBorder="1" applyAlignment="1" applyProtection="1">
      <alignment vertical="top" wrapText="1"/>
      <protection locked="0"/>
    </xf>
    <xf numFmtId="0" fontId="3" fillId="0" borderId="43" xfId="0" applyFont="1" applyBorder="1" applyAlignment="1">
      <alignment horizontal="left" vertical="top"/>
    </xf>
    <xf numFmtId="0" fontId="34" fillId="17" borderId="0" xfId="0" applyFont="1" applyFill="1" applyAlignment="1">
      <alignment horizontal="left" vertical="top" wrapText="1"/>
    </xf>
    <xf numFmtId="0" fontId="1" fillId="17" borderId="0" xfId="0" applyFont="1" applyFill="1" applyAlignment="1">
      <alignment vertical="top"/>
    </xf>
    <xf numFmtId="0" fontId="1" fillId="3" borderId="0" xfId="0" applyFont="1" applyFill="1" applyAlignment="1">
      <alignment vertical="top"/>
    </xf>
    <xf numFmtId="0" fontId="34" fillId="17" borderId="0" xfId="0" applyFont="1" applyFill="1" applyAlignment="1" applyProtection="1">
      <alignment horizontal="left" vertical="top" wrapText="1"/>
      <protection locked="0"/>
    </xf>
    <xf numFmtId="0" fontId="1" fillId="17" borderId="0" xfId="0" applyFont="1" applyFill="1" applyAlignment="1" applyProtection="1">
      <alignment vertical="top"/>
      <protection locked="0"/>
    </xf>
    <xf numFmtId="0" fontId="36" fillId="17" borderId="0" xfId="0" applyFont="1" applyFill="1" applyAlignment="1">
      <alignment horizontal="left" vertical="center" wrapText="1"/>
    </xf>
    <xf numFmtId="0" fontId="47" fillId="17" borderId="0" xfId="0" applyFont="1" applyFill="1"/>
    <xf numFmtId="0" fontId="47" fillId="3" borderId="0" xfId="0" applyFont="1" applyFill="1"/>
    <xf numFmtId="0" fontId="36" fillId="17" borderId="0" xfId="0" applyFont="1" applyFill="1" applyAlignment="1">
      <alignment horizontal="left" vertical="top" wrapText="1"/>
    </xf>
    <xf numFmtId="0" fontId="47" fillId="17" borderId="0" xfId="0" applyFont="1" applyFill="1" applyAlignment="1">
      <alignment vertical="top"/>
    </xf>
    <xf numFmtId="0" fontId="47" fillId="3" borderId="0" xfId="0" applyFont="1" applyFill="1" applyAlignment="1">
      <alignment vertical="top"/>
    </xf>
    <xf numFmtId="0" fontId="17" fillId="12" borderId="57" xfId="0" applyFont="1" applyFill="1" applyBorder="1" applyAlignment="1">
      <alignment horizontal="left" vertical="top" wrapText="1"/>
    </xf>
    <xf numFmtId="0" fontId="17" fillId="14" borderId="0" xfId="0" applyFont="1" applyFill="1" applyAlignment="1">
      <alignment horizontal="left" vertical="top" wrapText="1"/>
    </xf>
    <xf numFmtId="0" fontId="24" fillId="0" borderId="77" xfId="2" applyFont="1" applyBorder="1" applyAlignment="1" applyProtection="1">
      <alignment horizontal="center" vertical="center" wrapText="1"/>
      <protection locked="0"/>
    </xf>
    <xf numFmtId="0" fontId="24" fillId="0" borderId="25" xfId="2" applyFont="1" applyBorder="1" applyAlignment="1" applyProtection="1">
      <alignment horizontal="center" vertical="center" wrapText="1"/>
      <protection locked="0"/>
    </xf>
    <xf numFmtId="0" fontId="24" fillId="0" borderId="78" xfId="2" applyFont="1" applyBorder="1" applyAlignment="1" applyProtection="1">
      <alignment horizontal="center" vertical="center" wrapText="1"/>
      <protection locked="0"/>
    </xf>
    <xf numFmtId="0" fontId="24" fillId="0" borderId="23" xfId="2" applyFont="1" applyBorder="1" applyAlignment="1" applyProtection="1">
      <alignment horizontal="center" vertical="center" wrapText="1"/>
      <protection locked="0"/>
    </xf>
    <xf numFmtId="0" fontId="24" fillId="0" borderId="0" xfId="2" applyFont="1" applyAlignment="1" applyProtection="1">
      <alignment horizontal="center" vertical="center" wrapText="1"/>
      <protection locked="0"/>
    </xf>
    <xf numFmtId="0" fontId="24" fillId="0" borderId="10" xfId="2" applyFont="1" applyBorder="1" applyAlignment="1" applyProtection="1">
      <alignment horizontal="center" vertical="center" wrapText="1"/>
      <protection locked="0"/>
    </xf>
    <xf numFmtId="0" fontId="24" fillId="0" borderId="30" xfId="2" applyFont="1" applyBorder="1" applyAlignment="1" applyProtection="1">
      <alignment horizontal="center" vertical="center" wrapText="1"/>
      <protection locked="0"/>
    </xf>
    <xf numFmtId="0" fontId="24" fillId="0" borderId="35" xfId="2" applyFont="1" applyBorder="1" applyAlignment="1" applyProtection="1">
      <alignment horizontal="center" vertical="center" wrapText="1"/>
      <protection locked="0"/>
    </xf>
    <xf numFmtId="0" fontId="24" fillId="0" borderId="79" xfId="2" applyFont="1" applyBorder="1" applyAlignment="1" applyProtection="1">
      <alignment horizontal="center" vertical="center" wrapText="1"/>
      <protection locked="0"/>
    </xf>
    <xf numFmtId="0" fontId="2" fillId="3" borderId="1" xfId="2" applyFont="1" applyFill="1" applyBorder="1" applyAlignment="1">
      <alignment horizontal="center"/>
    </xf>
    <xf numFmtId="0" fontId="3" fillId="3" borderId="0" xfId="2" applyFont="1" applyFill="1" applyAlignment="1">
      <alignment horizontal="left" vertical="center" wrapText="1"/>
    </xf>
    <xf numFmtId="0" fontId="8" fillId="2" borderId="18" xfId="2" applyFont="1" applyFill="1" applyBorder="1" applyAlignment="1">
      <alignment vertical="center" wrapText="1"/>
    </xf>
    <xf numFmtId="0" fontId="8" fillId="2" borderId="19" xfId="2" applyFont="1" applyFill="1" applyBorder="1" applyAlignment="1">
      <alignment vertical="center" wrapText="1"/>
    </xf>
    <xf numFmtId="0" fontId="19" fillId="3" borderId="15" xfId="2" applyFont="1" applyFill="1" applyBorder="1" applyAlignment="1">
      <alignment horizontal="center" vertical="center"/>
    </xf>
    <xf numFmtId="0" fontId="19" fillId="3" borderId="16" xfId="2" applyFont="1" applyFill="1" applyBorder="1" applyAlignment="1">
      <alignment horizontal="center" vertical="center"/>
    </xf>
    <xf numFmtId="0" fontId="19" fillId="3" borderId="17" xfId="2" applyFont="1" applyFill="1" applyBorder="1" applyAlignment="1">
      <alignment horizontal="center" vertical="center"/>
    </xf>
    <xf numFmtId="0" fontId="19" fillId="3" borderId="15" xfId="2" applyFont="1" applyFill="1" applyBorder="1" applyAlignment="1">
      <alignment vertical="center"/>
    </xf>
    <xf numFmtId="0" fontId="19" fillId="3" borderId="16" xfId="2" applyFont="1" applyFill="1" applyBorder="1" applyAlignment="1">
      <alignment vertical="center"/>
    </xf>
    <xf numFmtId="0" fontId="19" fillId="3" borderId="17" xfId="2" applyFont="1" applyFill="1" applyBorder="1" applyAlignment="1">
      <alignment vertical="center"/>
    </xf>
    <xf numFmtId="0" fontId="22" fillId="7" borderId="20" xfId="2" applyFont="1" applyFill="1" applyBorder="1" applyAlignment="1">
      <alignment horizontal="center" vertical="center"/>
    </xf>
    <xf numFmtId="0" fontId="22" fillId="7" borderId="22" xfId="2" applyFont="1" applyFill="1" applyBorder="1" applyAlignment="1">
      <alignment horizontal="center" vertical="center"/>
    </xf>
    <xf numFmtId="0" fontId="22" fillId="7" borderId="23" xfId="2" applyFont="1" applyFill="1" applyBorder="1" applyAlignment="1">
      <alignment horizontal="center" vertical="center"/>
    </xf>
    <xf numFmtId="0" fontId="22" fillId="7" borderId="27" xfId="2" applyFont="1" applyFill="1" applyBorder="1" applyAlignment="1">
      <alignment horizontal="center" vertical="center"/>
    </xf>
    <xf numFmtId="0" fontId="22" fillId="7" borderId="30" xfId="2" applyFont="1" applyFill="1" applyBorder="1" applyAlignment="1">
      <alignment horizontal="center" vertical="center"/>
    </xf>
    <xf numFmtId="0" fontId="22" fillId="7" borderId="31" xfId="2" applyFont="1" applyFill="1" applyBorder="1" applyAlignment="1">
      <alignment horizontal="center" vertical="center"/>
    </xf>
    <xf numFmtId="0" fontId="22" fillId="7" borderId="4" xfId="2" applyFont="1" applyFill="1" applyBorder="1" applyAlignment="1" applyProtection="1">
      <alignment horizontal="center" vertical="center"/>
      <protection locked="0"/>
    </xf>
    <xf numFmtId="0" fontId="22" fillId="7" borderId="15" xfId="2" applyFont="1" applyFill="1" applyBorder="1" applyAlignment="1" applyProtection="1">
      <alignment horizontal="center" vertical="center"/>
      <protection locked="0"/>
    </xf>
    <xf numFmtId="0" fontId="22" fillId="7" borderId="24" xfId="2" applyFont="1" applyFill="1" applyBorder="1" applyAlignment="1" applyProtection="1">
      <alignment horizontal="center" vertical="center" wrapText="1"/>
      <protection locked="0"/>
    </xf>
    <xf numFmtId="0" fontId="22" fillId="7" borderId="25" xfId="2" applyFont="1" applyFill="1" applyBorder="1" applyAlignment="1" applyProtection="1">
      <alignment horizontal="center" vertical="center" wrapText="1"/>
      <protection locked="0"/>
    </xf>
    <xf numFmtId="0" fontId="22" fillId="7" borderId="26" xfId="2" applyFont="1" applyFill="1" applyBorder="1" applyAlignment="1" applyProtection="1">
      <alignment horizontal="center" vertical="center" wrapText="1"/>
      <protection locked="0"/>
    </xf>
    <xf numFmtId="0" fontId="22" fillId="7" borderId="28" xfId="2" applyFont="1" applyFill="1" applyBorder="1" applyAlignment="1" applyProtection="1">
      <alignment horizontal="center" vertical="center" wrapText="1"/>
      <protection locked="0"/>
    </xf>
    <xf numFmtId="0" fontId="22" fillId="7" borderId="0" xfId="2" applyFont="1" applyFill="1" applyAlignment="1" applyProtection="1">
      <alignment horizontal="center" vertical="center" wrapText="1"/>
      <protection locked="0"/>
    </xf>
    <xf numFmtId="0" fontId="22" fillId="7" borderId="29" xfId="2" applyFont="1" applyFill="1" applyBorder="1" applyAlignment="1" applyProtection="1">
      <alignment horizontal="center" vertical="center" wrapText="1"/>
      <protection locked="0"/>
    </xf>
    <xf numFmtId="0" fontId="22" fillId="7" borderId="32" xfId="2" applyFont="1" applyFill="1" applyBorder="1" applyAlignment="1" applyProtection="1">
      <alignment horizontal="center" vertical="center" wrapText="1"/>
      <protection locked="0"/>
    </xf>
    <xf numFmtId="0" fontId="22" fillId="7" borderId="33" xfId="2" applyFont="1" applyFill="1" applyBorder="1" applyAlignment="1" applyProtection="1">
      <alignment horizontal="center" vertical="center" wrapText="1"/>
      <protection locked="0"/>
    </xf>
    <xf numFmtId="0" fontId="22" fillId="7" borderId="34" xfId="2" applyFont="1" applyFill="1" applyBorder="1" applyAlignment="1" applyProtection="1">
      <alignment horizontal="center" vertical="center" wrapText="1"/>
      <protection locked="0"/>
    </xf>
    <xf numFmtId="0" fontId="25" fillId="0" borderId="4" xfId="2" applyFont="1" applyBorder="1" applyAlignment="1">
      <alignment horizontal="center" vertical="center" wrapText="1"/>
    </xf>
    <xf numFmtId="0" fontId="24" fillId="0" borderId="20" xfId="2" applyFont="1" applyBorder="1" applyAlignment="1" applyProtection="1">
      <alignment horizontal="center" vertical="center" wrapText="1"/>
      <protection locked="0"/>
    </xf>
    <xf numFmtId="0" fontId="24" fillId="0" borderId="21" xfId="2" applyFont="1" applyBorder="1" applyAlignment="1" applyProtection="1">
      <alignment horizontal="center" vertical="center" wrapText="1"/>
      <protection locked="0"/>
    </xf>
    <xf numFmtId="0" fontId="8" fillId="8" borderId="1" xfId="1" applyFont="1" applyFill="1" applyBorder="1" applyAlignment="1" applyProtection="1">
      <alignment horizontal="center" vertical="top"/>
      <protection locked="0"/>
    </xf>
    <xf numFmtId="0" fontId="8" fillId="8" borderId="11" xfId="1" applyFont="1" applyFill="1" applyBorder="1" applyAlignment="1" applyProtection="1">
      <alignment horizontal="center" vertical="top"/>
      <protection locked="0"/>
    </xf>
    <xf numFmtId="0" fontId="4" fillId="3" borderId="0" xfId="2" applyFont="1" applyFill="1" applyAlignment="1">
      <alignment horizontal="left" vertical="center" wrapText="1"/>
    </xf>
    <xf numFmtId="0" fontId="19" fillId="3" borderId="20" xfId="2" applyFont="1" applyFill="1" applyBorder="1" applyAlignment="1">
      <alignment horizontal="center" vertical="center"/>
    </xf>
    <xf numFmtId="0" fontId="19" fillId="3" borderId="21" xfId="2" applyFont="1" applyFill="1" applyBorder="1" applyAlignment="1">
      <alignment horizontal="center" vertical="center"/>
    </xf>
    <xf numFmtId="0" fontId="19" fillId="3" borderId="22" xfId="2" applyFont="1" applyFill="1" applyBorder="1" applyAlignment="1">
      <alignment horizontal="center" vertical="center"/>
    </xf>
    <xf numFmtId="0" fontId="24" fillId="0" borderId="80" xfId="2" applyFont="1" applyBorder="1" applyAlignment="1" applyProtection="1">
      <alignment horizontal="center" vertical="center" wrapText="1"/>
      <protection locked="0"/>
    </xf>
    <xf numFmtId="0" fontId="24" fillId="0" borderId="81" xfId="2" applyFont="1" applyBorder="1" applyAlignment="1" applyProtection="1">
      <alignment horizontal="center" vertical="center" wrapText="1"/>
      <protection locked="0"/>
    </xf>
    <xf numFmtId="0" fontId="24" fillId="0" borderId="33" xfId="2" applyFont="1" applyBorder="1" applyAlignment="1" applyProtection="1">
      <alignment horizontal="center" vertical="center" wrapText="1"/>
      <protection locked="0"/>
    </xf>
    <xf numFmtId="0" fontId="24" fillId="0" borderId="82" xfId="2" applyFont="1" applyBorder="1" applyAlignment="1" applyProtection="1">
      <alignment horizontal="center" vertical="center" wrapText="1"/>
      <protection locked="0"/>
    </xf>
    <xf numFmtId="0" fontId="24" fillId="0" borderId="24" xfId="2" applyFont="1" applyBorder="1" applyAlignment="1" applyProtection="1">
      <alignment horizontal="center" vertical="center" wrapText="1"/>
      <protection locked="0"/>
    </xf>
    <xf numFmtId="0" fontId="24" fillId="0" borderId="26" xfId="2" applyFont="1" applyBorder="1" applyAlignment="1" applyProtection="1">
      <alignment horizontal="center" vertical="center" wrapText="1"/>
      <protection locked="0"/>
    </xf>
    <xf numFmtId="0" fontId="24" fillId="0" borderId="28" xfId="2" applyFont="1" applyBorder="1" applyAlignment="1" applyProtection="1">
      <alignment horizontal="center" vertical="center" wrapText="1"/>
      <protection locked="0"/>
    </xf>
    <xf numFmtId="0" fontId="24" fillId="0" borderId="29" xfId="2" applyFont="1" applyBorder="1" applyAlignment="1" applyProtection="1">
      <alignment horizontal="center" vertical="center" wrapText="1"/>
      <protection locked="0"/>
    </xf>
    <xf numFmtId="0" fontId="24" fillId="0" borderId="32" xfId="2" applyFont="1" applyBorder="1" applyAlignment="1" applyProtection="1">
      <alignment horizontal="center" vertical="center" wrapText="1"/>
      <protection locked="0"/>
    </xf>
    <xf numFmtId="0" fontId="24" fillId="0" borderId="34" xfId="2" applyFont="1" applyBorder="1" applyAlignment="1" applyProtection="1">
      <alignment horizontal="center" vertical="center" wrapText="1"/>
      <protection locked="0"/>
    </xf>
    <xf numFmtId="0" fontId="35" fillId="10" borderId="50" xfId="0" applyFont="1" applyFill="1" applyBorder="1" applyAlignment="1">
      <alignment horizontal="center" vertical="center"/>
    </xf>
    <xf numFmtId="0" fontId="35" fillId="10" borderId="0" xfId="0" applyFont="1" applyFill="1" applyAlignment="1">
      <alignment horizontal="center" vertical="center"/>
    </xf>
    <xf numFmtId="0" fontId="35" fillId="10" borderId="10" xfId="0" applyFont="1" applyFill="1" applyBorder="1" applyAlignment="1">
      <alignment horizontal="center" vertical="center"/>
    </xf>
    <xf numFmtId="0" fontId="36" fillId="17" borderId="63" xfId="0" applyFont="1" applyFill="1" applyBorder="1" applyAlignment="1">
      <alignment horizontal="left" vertical="top" wrapText="1"/>
    </xf>
    <xf numFmtId="0" fontId="36" fillId="17" borderId="38" xfId="0" applyFont="1" applyFill="1" applyBorder="1" applyAlignment="1">
      <alignment horizontal="left" vertical="top" wrapText="1"/>
    </xf>
    <xf numFmtId="0" fontId="36" fillId="17" borderId="64" xfId="0" applyFont="1" applyFill="1" applyBorder="1" applyAlignment="1">
      <alignment horizontal="left" vertical="top" wrapText="1"/>
    </xf>
    <xf numFmtId="0" fontId="14" fillId="7" borderId="52" xfId="2" applyFont="1" applyFill="1" applyBorder="1" applyAlignment="1">
      <alignment horizontal="left" vertical="center"/>
    </xf>
    <xf numFmtId="0" fontId="14" fillId="7" borderId="53" xfId="2" applyFont="1" applyFill="1" applyBorder="1" applyAlignment="1">
      <alignment horizontal="left" vertical="center"/>
    </xf>
    <xf numFmtId="0" fontId="14" fillId="7" borderId="46" xfId="2" applyFont="1" applyFill="1" applyBorder="1" applyAlignment="1">
      <alignment horizontal="left" vertical="top"/>
    </xf>
    <xf numFmtId="0" fontId="14" fillId="7" borderId="47" xfId="2" applyFont="1" applyFill="1" applyBorder="1" applyAlignment="1">
      <alignment horizontal="left" vertical="top"/>
    </xf>
    <xf numFmtId="0" fontId="35" fillId="10" borderId="39" xfId="0" applyFont="1" applyFill="1" applyBorder="1" applyAlignment="1">
      <alignment horizontal="center" vertical="center"/>
    </xf>
    <xf numFmtId="0" fontId="36" fillId="17" borderId="37" xfId="0" applyFont="1" applyFill="1" applyBorder="1" applyAlignment="1">
      <alignment horizontal="left" vertical="top" wrapText="1"/>
    </xf>
    <xf numFmtId="0" fontId="34" fillId="17" borderId="38" xfId="0" applyFont="1" applyFill="1" applyBorder="1" applyAlignment="1">
      <alignment horizontal="left" vertical="top" wrapText="1"/>
    </xf>
    <xf numFmtId="0" fontId="6" fillId="5" borderId="0" xfId="0" applyFont="1" applyFill="1" applyAlignment="1">
      <alignment horizontal="left" vertical="top" wrapText="1"/>
    </xf>
    <xf numFmtId="0" fontId="44" fillId="5" borderId="0" xfId="0" applyFont="1" applyFill="1" applyAlignment="1">
      <alignment horizontal="left" vertical="top" wrapText="1"/>
    </xf>
  </cellXfs>
  <cellStyles count="9">
    <cellStyle name="Comma" xfId="3" builtinId="3"/>
    <cellStyle name="Comma 2" xfId="5" xr:uid="{0171544E-643F-46FB-9C62-456D4D92F39F}"/>
    <cellStyle name="Currency 2" xfId="4" xr:uid="{039EE7EB-3497-4EE3-B4AA-0107F2D60666}"/>
    <cellStyle name="Currency 2 2" xfId="7" xr:uid="{36431B6D-5096-4F38-8153-FFB29BDB21DB}"/>
    <cellStyle name="Hyperlink" xfId="8" builtinId="8"/>
    <cellStyle name="Normal" xfId="0" builtinId="0"/>
    <cellStyle name="Normal 2 2" xfId="1" xr:uid="{F9D9E1FF-A963-4DFC-9499-C0473CA6EE53}"/>
    <cellStyle name="Normal 4" xfId="2" xr:uid="{BAAF9A43-0675-4952-9A3B-C3C77A39D0D1}"/>
    <cellStyle name="Normal 5" xfId="6" xr:uid="{FCAADF7A-152F-4213-A424-3AED502AF2A4}"/>
  </cellStyles>
  <dxfs count="11">
    <dxf>
      <font>
        <b/>
        <i val="0"/>
        <color rgb="FFFF0000"/>
      </font>
      <fill>
        <patternFill>
          <bgColor theme="7" tint="0.79998168889431442"/>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00B050"/>
      </font>
      <fill>
        <patternFill>
          <bgColor theme="5" tint="0.39994506668294322"/>
        </patternFill>
      </fill>
    </dxf>
    <dxf>
      <font>
        <b/>
        <i val="0"/>
        <color rgb="FFFF0000"/>
      </font>
      <fill>
        <patternFill>
          <bgColor theme="7" tint="0.59996337778862885"/>
        </patternFill>
      </fill>
    </dxf>
  </dxfs>
  <tableStyles count="0" defaultTableStyle="TableStyleMedium2" defaultPivotStyle="PivotStyleLight16"/>
  <colors>
    <mruColors>
      <color rgb="FF9A8273"/>
      <color rgb="FFBADEB4"/>
      <color rgb="FF363F7C"/>
      <color rgb="FF443F3E"/>
      <color rgb="FF79706F"/>
      <color rgb="FF88C77F"/>
      <color rgb="FF67B85C"/>
      <color rgb="FF99C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28"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 Id="rId27"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charts/_rels/chart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4.png"/></Relationships>
</file>

<file path=xl/charts/_rels/chart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4.png"/></Relationships>
</file>

<file path=xl/charts/_rels/chart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4.png"/></Relationships>
</file>

<file path=xl/charts/_rels/chart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4.png"/></Relationships>
</file>

<file path=xl/charts/_rels/chart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4.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xVal>
            <c:numRef>
              <c:f>('Maturity results'!#REF!,'Maturity results'!#REF!)</c:f>
            </c:numRef>
          </c:xVal>
          <c:yVal>
            <c:numRef>
              <c:f>('Maturity results'!#REF!,'Maturity results'!#REF!)</c:f>
              <c:numCache>
                <c:formatCode>General</c:formatCode>
                <c:ptCount val="1"/>
                <c:pt idx="0">
                  <c:v>1</c:v>
                </c:pt>
              </c:numCache>
            </c:numRef>
          </c:yVal>
          <c:smooth val="0"/>
          <c:extLst>
            <c:ext xmlns:c16="http://schemas.microsoft.com/office/drawing/2014/chart" uri="{C3380CC4-5D6E-409C-BE32-E72D297353CC}">
              <c16:uniqueId val="{00000002-C3E7-4F0C-B4C1-4D1C363E9803}"/>
            </c:ext>
          </c:extLst>
        </c:ser>
        <c:ser>
          <c:idx val="0"/>
          <c:order val="1"/>
          <c:tx>
            <c:v>Department</c:v>
          </c:tx>
          <c:dPt>
            <c:idx val="0"/>
            <c:marker>
              <c:symbol val="picture"/>
              <c:spPr>
                <a:blipFill>
                  <a:blip xmlns:r="http://schemas.openxmlformats.org/officeDocument/2006/relationships" r:embed="rId1"/>
                  <a:stretch>
                    <a:fillRect/>
                  </a:stretch>
                </a:blipFill>
                <a:ln w="6350">
                  <a:noFill/>
                </a:ln>
              </c:spPr>
            </c:marker>
            <c:bubble3D val="0"/>
            <c:extLst>
              <c:ext xmlns:c16="http://schemas.microsoft.com/office/drawing/2014/chart" uri="{C3380CC4-5D6E-409C-BE32-E72D297353CC}">
                <c16:uniqueId val="{00000003-C3E7-4F0C-B4C1-4D1C363E9803}"/>
              </c:ext>
            </c:extLst>
          </c:dPt>
          <c:xVal>
            <c:numRef>
              <c:f>'Maturity results'!#REF!</c:f>
            </c:numRef>
          </c:xVal>
          <c:yVal>
            <c:numLit>
              <c:formatCode>General</c:formatCode>
              <c:ptCount val="1"/>
              <c:pt idx="0">
                <c:v>0</c:v>
              </c:pt>
            </c:numLit>
          </c:yVal>
          <c:smooth val="0"/>
          <c:extLst>
            <c:ext xmlns:c16="http://schemas.microsoft.com/office/drawing/2014/chart" uri="{C3380CC4-5D6E-409C-BE32-E72D297353CC}">
              <c16:uniqueId val="{00000004-C3E7-4F0C-B4C1-4D1C363E9803}"/>
            </c:ext>
          </c:extLst>
        </c:ser>
        <c:ser>
          <c:idx val="2"/>
          <c:order val="2"/>
          <c:tx>
            <c:v>Desired avg</c:v>
          </c:tx>
          <c:marker>
            <c:symbol val="triangle"/>
            <c:size val="6"/>
          </c:marker>
          <c:dPt>
            <c:idx val="0"/>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5-C3E7-4F0C-B4C1-4D1C363E9803}"/>
              </c:ext>
            </c:extLst>
          </c:dPt>
          <c:xVal>
            <c:numRef>
              <c:f>'Maturity results'!#REF!</c:f>
            </c:numRef>
          </c:xVal>
          <c:yVal>
            <c:numLit>
              <c:formatCode>General</c:formatCode>
              <c:ptCount val="1"/>
              <c:pt idx="0">
                <c:v>0</c:v>
              </c:pt>
            </c:numLit>
          </c:yVal>
          <c:smooth val="0"/>
          <c:extLst>
            <c:ext xmlns:c16="http://schemas.microsoft.com/office/drawing/2014/chart" uri="{C3380CC4-5D6E-409C-BE32-E72D297353CC}">
              <c16:uniqueId val="{00000006-C3E7-4F0C-B4C1-4D1C363E9803}"/>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258A-4F3F-BCF3-2CB5D20B3D76}"/>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258A-4F3F-BCF3-2CB5D20B3D76}"/>
              </c:ext>
            </c:extLst>
          </c:dPt>
          <c:xVal>
            <c:numRef>
              <c:f>('Maturity results'!$I$17,'Maturity results'!$L$17)</c:f>
              <c:numCache>
                <c:formatCode>_(* #,##0.00_);_(* \(#,##0.00\);_(* "-"??_);_(@_)</c:formatCode>
                <c:ptCount val="2"/>
                <c:pt idx="0">
                  <c:v>0</c:v>
                </c:pt>
                <c:pt idx="1">
                  <c:v>0</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258A-4F3F-BCF3-2CB5D20B3D76}"/>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258A-4F3F-BCF3-2CB5D20B3D76}"/>
              </c:ext>
            </c:extLst>
          </c:dPt>
          <c:xVal>
            <c:strRef>
              <c:f>'Maturity results'!$J$17</c:f>
              <c:strCache>
                <c:ptCount val="1"/>
                <c:pt idx="0">
                  <c:v> Please select ratings </c:v>
                </c:pt>
              </c:strCache>
            </c:strRef>
          </c:xVal>
          <c:yVal>
            <c:numLit>
              <c:formatCode>General</c:formatCode>
              <c:ptCount val="1"/>
              <c:pt idx="0">
                <c:v>0</c:v>
              </c:pt>
            </c:numLit>
          </c:yVal>
          <c:smooth val="0"/>
          <c:extLst>
            <c:ext xmlns:c16="http://schemas.microsoft.com/office/drawing/2014/chart" uri="{C3380CC4-5D6E-409C-BE32-E72D297353CC}">
              <c16:uniqueId val="{00000004-258A-4F3F-BCF3-2CB5D20B3D76}"/>
            </c:ext>
          </c:extLst>
        </c:ser>
        <c:ser>
          <c:idx val="2"/>
          <c:order val="2"/>
          <c:tx>
            <c:v>Desired avg</c:v>
          </c:tx>
          <c:marker>
            <c:symbol val="triangle"/>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05-258A-4F3F-BCF3-2CB5D20B3D76}"/>
              </c:ext>
            </c:extLst>
          </c:dPt>
          <c:xVal>
            <c:strRef>
              <c:f>'Maturity results'!$K$17</c:f>
              <c:strCache>
                <c:ptCount val="1"/>
                <c:pt idx="0">
                  <c:v> Please select ratings </c:v>
                </c:pt>
              </c:strCache>
            </c:strRef>
          </c:xVal>
          <c:yVal>
            <c:numLit>
              <c:formatCode>General</c:formatCode>
              <c:ptCount val="1"/>
              <c:pt idx="0">
                <c:v>0</c:v>
              </c:pt>
            </c:numLit>
          </c:yVal>
          <c:smooth val="0"/>
          <c:extLst>
            <c:ext xmlns:c16="http://schemas.microsoft.com/office/drawing/2014/chart" uri="{C3380CC4-5D6E-409C-BE32-E72D297353CC}">
              <c16:uniqueId val="{00000006-258A-4F3F-BCF3-2CB5D20B3D76}"/>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437F-48FF-910C-83AAA8C6B319}"/>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437F-48FF-910C-83AAA8C6B319}"/>
              </c:ext>
            </c:extLst>
          </c:dPt>
          <c:xVal>
            <c:numRef>
              <c:f>('Maturity results'!$I$18,'Maturity results'!$L$18)</c:f>
              <c:numCache>
                <c:formatCode>_(* #,##0.00_);_(* \(#,##0.00\);_(* "-"??_);_(@_)</c:formatCode>
                <c:ptCount val="2"/>
                <c:pt idx="0">
                  <c:v>0</c:v>
                </c:pt>
                <c:pt idx="1">
                  <c:v>0</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437F-48FF-910C-83AAA8C6B319}"/>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437F-48FF-910C-83AAA8C6B319}"/>
              </c:ext>
            </c:extLst>
          </c:dPt>
          <c:xVal>
            <c:strRef>
              <c:f>'Maturity results'!$J$18</c:f>
              <c:strCache>
                <c:ptCount val="1"/>
                <c:pt idx="0">
                  <c:v> Please select ratings </c:v>
                </c:pt>
              </c:strCache>
            </c:strRef>
          </c:xVal>
          <c:yVal>
            <c:numLit>
              <c:formatCode>General</c:formatCode>
              <c:ptCount val="1"/>
              <c:pt idx="0">
                <c:v>0</c:v>
              </c:pt>
            </c:numLit>
          </c:yVal>
          <c:smooth val="0"/>
          <c:extLst>
            <c:ext xmlns:c16="http://schemas.microsoft.com/office/drawing/2014/chart" uri="{C3380CC4-5D6E-409C-BE32-E72D297353CC}">
              <c16:uniqueId val="{00000004-437F-48FF-910C-83AAA8C6B319}"/>
            </c:ext>
          </c:extLst>
        </c:ser>
        <c:ser>
          <c:idx val="2"/>
          <c:order val="2"/>
          <c:tx>
            <c:v>Desired avg</c:v>
          </c:tx>
          <c:marker>
            <c:symbol val="triangle"/>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05-437F-48FF-910C-83AAA8C6B319}"/>
              </c:ext>
            </c:extLst>
          </c:dPt>
          <c:xVal>
            <c:strRef>
              <c:f>'Maturity results'!$K$18</c:f>
              <c:strCache>
                <c:ptCount val="1"/>
                <c:pt idx="0">
                  <c:v> Please select ratings </c:v>
                </c:pt>
              </c:strCache>
            </c:strRef>
          </c:xVal>
          <c:yVal>
            <c:numLit>
              <c:formatCode>General</c:formatCode>
              <c:ptCount val="1"/>
              <c:pt idx="0">
                <c:v>0</c:v>
              </c:pt>
            </c:numLit>
          </c:yVal>
          <c:smooth val="0"/>
          <c:extLst>
            <c:ext xmlns:c16="http://schemas.microsoft.com/office/drawing/2014/chart" uri="{C3380CC4-5D6E-409C-BE32-E72D297353CC}">
              <c16:uniqueId val="{00000006-437F-48FF-910C-83AAA8C6B319}"/>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AD52-4304-A27E-54B03237D736}"/>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AD52-4304-A27E-54B03237D736}"/>
              </c:ext>
            </c:extLst>
          </c:dPt>
          <c:xVal>
            <c:numRef>
              <c:f>('Maturity results'!$I$19,'Maturity results'!$L$19)</c:f>
              <c:numCache>
                <c:formatCode>_(* #,##0.00_);_(* \(#,##0.00\);_(* "-"??_);_(@_)</c:formatCode>
                <c:ptCount val="2"/>
                <c:pt idx="0">
                  <c:v>0</c:v>
                </c:pt>
                <c:pt idx="1">
                  <c:v>0</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AD52-4304-A27E-54B03237D736}"/>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AD52-4304-A27E-54B03237D736}"/>
              </c:ext>
            </c:extLst>
          </c:dPt>
          <c:xVal>
            <c:strRef>
              <c:f>'Maturity results'!$J$19</c:f>
              <c:strCache>
                <c:ptCount val="1"/>
                <c:pt idx="0">
                  <c:v> Please select ratings </c:v>
                </c:pt>
              </c:strCache>
            </c:strRef>
          </c:xVal>
          <c:yVal>
            <c:numLit>
              <c:formatCode>General</c:formatCode>
              <c:ptCount val="1"/>
              <c:pt idx="0">
                <c:v>0</c:v>
              </c:pt>
            </c:numLit>
          </c:yVal>
          <c:smooth val="0"/>
          <c:extLst>
            <c:ext xmlns:c16="http://schemas.microsoft.com/office/drawing/2014/chart" uri="{C3380CC4-5D6E-409C-BE32-E72D297353CC}">
              <c16:uniqueId val="{00000004-AD52-4304-A27E-54B03237D736}"/>
            </c:ext>
          </c:extLst>
        </c:ser>
        <c:ser>
          <c:idx val="2"/>
          <c:order val="2"/>
          <c:tx>
            <c:v>Desired avg</c:v>
          </c:tx>
          <c:marker>
            <c:symbol val="triangle"/>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05-AD52-4304-A27E-54B03237D736}"/>
              </c:ext>
            </c:extLst>
          </c:dPt>
          <c:xVal>
            <c:strRef>
              <c:f>'Maturity results'!$K$19</c:f>
              <c:strCache>
                <c:ptCount val="1"/>
                <c:pt idx="0">
                  <c:v> Please select ratings </c:v>
                </c:pt>
              </c:strCache>
            </c:strRef>
          </c:xVal>
          <c:yVal>
            <c:numLit>
              <c:formatCode>General</c:formatCode>
              <c:ptCount val="1"/>
              <c:pt idx="0">
                <c:v>0</c:v>
              </c:pt>
            </c:numLit>
          </c:yVal>
          <c:smooth val="0"/>
          <c:extLst>
            <c:ext xmlns:c16="http://schemas.microsoft.com/office/drawing/2014/chart" uri="{C3380CC4-5D6E-409C-BE32-E72D297353CC}">
              <c16:uniqueId val="{00000006-AD52-4304-A27E-54B03237D736}"/>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9064-4ACB-B7DB-DD222CF885B2}"/>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9064-4ACB-B7DB-DD222CF885B2}"/>
              </c:ext>
            </c:extLst>
          </c:dPt>
          <c:xVal>
            <c:numRef>
              <c:f>('Maturity results'!$I$16,'Maturity results'!$L$16)</c:f>
              <c:numCache>
                <c:formatCode>_(* #,##0.00_);_(* \(#,##0.00\);_(* "-"??_);_(@_)</c:formatCode>
                <c:ptCount val="2"/>
                <c:pt idx="0">
                  <c:v>0</c:v>
                </c:pt>
                <c:pt idx="1">
                  <c:v>0</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9064-4ACB-B7DB-DD222CF885B2}"/>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9064-4ACB-B7DB-DD222CF885B2}"/>
              </c:ext>
            </c:extLst>
          </c:dPt>
          <c:xVal>
            <c:strRef>
              <c:f>'Maturity results'!$J$16</c:f>
              <c:strCache>
                <c:ptCount val="1"/>
                <c:pt idx="0">
                  <c:v> Please select ratings </c:v>
                </c:pt>
              </c:strCache>
            </c:strRef>
          </c:xVal>
          <c:yVal>
            <c:numLit>
              <c:formatCode>General</c:formatCode>
              <c:ptCount val="1"/>
              <c:pt idx="0">
                <c:v>0</c:v>
              </c:pt>
            </c:numLit>
          </c:yVal>
          <c:smooth val="0"/>
          <c:extLst>
            <c:ext xmlns:c16="http://schemas.microsoft.com/office/drawing/2014/chart" uri="{C3380CC4-5D6E-409C-BE32-E72D297353CC}">
              <c16:uniqueId val="{00000004-9064-4ACB-B7DB-DD222CF885B2}"/>
            </c:ext>
          </c:extLst>
        </c:ser>
        <c:ser>
          <c:idx val="2"/>
          <c:order val="2"/>
          <c:tx>
            <c:v>Desired avg</c:v>
          </c:tx>
          <c:marker>
            <c:symbol val="triangle"/>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05-9064-4ACB-B7DB-DD222CF885B2}"/>
              </c:ext>
            </c:extLst>
          </c:dPt>
          <c:xVal>
            <c:strRef>
              <c:f>'Maturity results'!$K$16</c:f>
              <c:strCache>
                <c:ptCount val="1"/>
                <c:pt idx="0">
                  <c:v> Please select ratings </c:v>
                </c:pt>
              </c:strCache>
            </c:strRef>
          </c:xVal>
          <c:yVal>
            <c:numLit>
              <c:formatCode>General</c:formatCode>
              <c:ptCount val="1"/>
              <c:pt idx="0">
                <c:v>0</c:v>
              </c:pt>
            </c:numLit>
          </c:yVal>
          <c:smooth val="0"/>
          <c:extLst>
            <c:ext xmlns:c16="http://schemas.microsoft.com/office/drawing/2014/chart" uri="{C3380CC4-5D6E-409C-BE32-E72D297353CC}">
              <c16:uniqueId val="{00000006-9064-4ACB-B7DB-DD222CF885B2}"/>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405433725774679E-2"/>
          <c:y val="0.27499431918600242"/>
          <c:w val="0.89762207747064249"/>
          <c:h val="0.4567901234567901"/>
        </c:manualLayout>
      </c:layout>
      <c:scatterChart>
        <c:scatterStyle val="lineMarker"/>
        <c:varyColors val="0"/>
        <c:ser>
          <c:idx val="1"/>
          <c:order val="0"/>
          <c:tx>
            <c:v>Department range</c:v>
          </c:tx>
          <c:spPr>
            <a:ln w="41275" cap="rnd">
              <a:solidFill>
                <a:schemeClr val="accent1"/>
              </a:solidFill>
              <a:round/>
            </a:ln>
            <a:effectLst/>
          </c:spPr>
          <c:dPt>
            <c:idx val="0"/>
            <c:marker>
              <c:symbol val="picture"/>
              <c:spPr>
                <a:blipFill>
                  <a:blip xmlns:r="http://schemas.openxmlformats.org/officeDocument/2006/relationships" r:embed="rId1"/>
                  <a:stretch>
                    <a:fillRect/>
                  </a:stretch>
                </a:blipFill>
                <a:ln w="25400">
                  <a:noFill/>
                </a:ln>
                <a:effectLst/>
              </c:spPr>
            </c:marker>
            <c:bubble3D val="0"/>
            <c:extLst>
              <c:ext xmlns:c16="http://schemas.microsoft.com/office/drawing/2014/chart" uri="{C3380CC4-5D6E-409C-BE32-E72D297353CC}">
                <c16:uniqueId val="{00000000-E358-4268-9E06-978E7015ADDC}"/>
              </c:ext>
            </c:extLst>
          </c:dPt>
          <c:dPt>
            <c:idx val="1"/>
            <c:marker>
              <c:symbol val="picture"/>
              <c:spPr>
                <a:blipFill>
                  <a:blip xmlns:r="http://schemas.openxmlformats.org/officeDocument/2006/relationships" r:embed="rId2"/>
                  <a:stretch>
                    <a:fillRect/>
                  </a:stretch>
                </a:blipFill>
                <a:ln w="6350">
                  <a:noFill/>
                </a:ln>
              </c:spPr>
            </c:marker>
            <c:bubble3D val="0"/>
            <c:extLst>
              <c:ext xmlns:c16="http://schemas.microsoft.com/office/drawing/2014/chart" uri="{C3380CC4-5D6E-409C-BE32-E72D297353CC}">
                <c16:uniqueId val="{00000001-E358-4268-9E06-978E7015ADDC}"/>
              </c:ext>
            </c:extLst>
          </c:dPt>
          <c:xVal>
            <c:numRef>
              <c:f>('Maturity results'!$I$15,'Maturity results'!$L$15)</c:f>
              <c:numCache>
                <c:formatCode>_(* #,##0.00_);_(* \(#,##0.00\);_(* "-"??_);_(@_)</c:formatCode>
                <c:ptCount val="2"/>
                <c:pt idx="0">
                  <c:v>0</c:v>
                </c:pt>
                <c:pt idx="1">
                  <c:v>0</c:v>
                </c:pt>
              </c:numCache>
            </c:numRef>
          </c:xVal>
          <c:yVal>
            <c:numLit>
              <c:formatCode>General</c:formatCode>
              <c:ptCount val="2"/>
              <c:pt idx="0">
                <c:v>0</c:v>
              </c:pt>
              <c:pt idx="1">
                <c:v>0</c:v>
              </c:pt>
            </c:numLit>
          </c:yVal>
          <c:smooth val="0"/>
          <c:extLst>
            <c:ext xmlns:c16="http://schemas.microsoft.com/office/drawing/2014/chart" uri="{C3380CC4-5D6E-409C-BE32-E72D297353CC}">
              <c16:uniqueId val="{00000002-E358-4268-9E06-978E7015ADDC}"/>
            </c:ext>
          </c:extLst>
        </c:ser>
        <c:ser>
          <c:idx val="0"/>
          <c:order val="1"/>
          <c:tx>
            <c:v>Department</c:v>
          </c:tx>
          <c:dPt>
            <c:idx val="0"/>
            <c:marker>
              <c:symbol val="picture"/>
              <c:spPr>
                <a:blipFill>
                  <a:blip xmlns:r="http://schemas.openxmlformats.org/officeDocument/2006/relationships" r:embed="rId3"/>
                  <a:stretch>
                    <a:fillRect/>
                  </a:stretch>
                </a:blipFill>
                <a:ln w="6350">
                  <a:noFill/>
                </a:ln>
              </c:spPr>
            </c:marker>
            <c:bubble3D val="0"/>
            <c:extLst>
              <c:ext xmlns:c16="http://schemas.microsoft.com/office/drawing/2014/chart" uri="{C3380CC4-5D6E-409C-BE32-E72D297353CC}">
                <c16:uniqueId val="{00000003-E358-4268-9E06-978E7015ADDC}"/>
              </c:ext>
            </c:extLst>
          </c:dPt>
          <c:xVal>
            <c:strRef>
              <c:f>'Maturity results'!$J$15</c:f>
              <c:strCache>
                <c:ptCount val="1"/>
                <c:pt idx="0">
                  <c:v> Please select ratings </c:v>
                </c:pt>
              </c:strCache>
            </c:strRef>
          </c:xVal>
          <c:yVal>
            <c:numLit>
              <c:formatCode>General</c:formatCode>
              <c:ptCount val="1"/>
              <c:pt idx="0">
                <c:v>0</c:v>
              </c:pt>
            </c:numLit>
          </c:yVal>
          <c:smooth val="0"/>
          <c:extLst>
            <c:ext xmlns:c16="http://schemas.microsoft.com/office/drawing/2014/chart" uri="{C3380CC4-5D6E-409C-BE32-E72D297353CC}">
              <c16:uniqueId val="{00000004-E358-4268-9E06-978E7015ADDC}"/>
            </c:ext>
          </c:extLst>
        </c:ser>
        <c:ser>
          <c:idx val="2"/>
          <c:order val="2"/>
          <c:tx>
            <c:v>Department</c:v>
          </c:tx>
          <c:marker>
            <c:symbol val="triangle"/>
            <c:size val="6"/>
          </c:marker>
          <c:dPt>
            <c:idx val="0"/>
            <c:marker>
              <c:symbol val="picture"/>
              <c:spPr>
                <a:blipFill>
                  <a:blip xmlns:r="http://schemas.openxmlformats.org/officeDocument/2006/relationships" r:embed="rId4"/>
                  <a:stretch>
                    <a:fillRect/>
                  </a:stretch>
                </a:blipFill>
                <a:ln w="6350">
                  <a:noFill/>
                </a:ln>
              </c:spPr>
            </c:marker>
            <c:bubble3D val="0"/>
            <c:extLst>
              <c:ext xmlns:c16="http://schemas.microsoft.com/office/drawing/2014/chart" uri="{C3380CC4-5D6E-409C-BE32-E72D297353CC}">
                <c16:uniqueId val="{00000005-E358-4268-9E06-978E7015ADDC}"/>
              </c:ext>
            </c:extLst>
          </c:dPt>
          <c:xVal>
            <c:strRef>
              <c:f>'Maturity results'!$K$15</c:f>
              <c:strCache>
                <c:ptCount val="1"/>
                <c:pt idx="0">
                  <c:v> Please select ratings </c:v>
                </c:pt>
              </c:strCache>
            </c:strRef>
          </c:xVal>
          <c:yVal>
            <c:numLit>
              <c:formatCode>General</c:formatCode>
              <c:ptCount val="1"/>
              <c:pt idx="0">
                <c:v>0</c:v>
              </c:pt>
            </c:numLit>
          </c:yVal>
          <c:smooth val="0"/>
          <c:extLst>
            <c:ext xmlns:c16="http://schemas.microsoft.com/office/drawing/2014/chart" uri="{C3380CC4-5D6E-409C-BE32-E72D297353CC}">
              <c16:uniqueId val="{00000006-E358-4268-9E06-978E7015ADDC}"/>
            </c:ext>
          </c:extLst>
        </c:ser>
        <c:dLbls>
          <c:showLegendKey val="0"/>
          <c:showVal val="0"/>
          <c:showCatName val="0"/>
          <c:showSerName val="0"/>
          <c:showPercent val="0"/>
          <c:showBubbleSize val="0"/>
        </c:dLbls>
        <c:axId val="-1072008696"/>
        <c:axId val="-1072008120"/>
      </c:scatterChart>
      <c:valAx>
        <c:axId val="-1072008696"/>
        <c:scaling>
          <c:orientation val="minMax"/>
          <c:max val="4"/>
          <c:min val="1"/>
        </c:scaling>
        <c:delete val="1"/>
        <c:axPos val="b"/>
        <c:numFmt formatCode="_(* #,##0.00_);_(* \(#,##0.00\);_(* &quot;-&quot;??_);_(@_)" sourceLinked="1"/>
        <c:majorTickMark val="out"/>
        <c:minorTickMark val="none"/>
        <c:tickLblPos val="nextTo"/>
        <c:crossAx val="-1072008120"/>
        <c:crosses val="autoZero"/>
        <c:crossBetween val="midCat"/>
        <c:majorUnit val="0.5"/>
      </c:valAx>
      <c:valAx>
        <c:axId val="-1072008120"/>
        <c:scaling>
          <c:orientation val="minMax"/>
          <c:max val="0.1"/>
          <c:min val="-0.1"/>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72008696"/>
        <c:crosses val="autoZero"/>
        <c:crossBetween val="midCat"/>
        <c:majorUnit val="1"/>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7.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1</xdr:col>
      <xdr:colOff>66675</xdr:colOff>
      <xdr:row>24</xdr:row>
      <xdr:rowOff>85725</xdr:rowOff>
    </xdr:from>
    <xdr:ext cx="2352675" cy="449658"/>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5229225"/>
          <a:ext cx="2352675" cy="4496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82550</xdr:colOff>
      <xdr:row>1</xdr:row>
      <xdr:rowOff>44450</xdr:rowOff>
    </xdr:from>
    <xdr:to>
      <xdr:col>1</xdr:col>
      <xdr:colOff>1943100</xdr:colOff>
      <xdr:row>1</xdr:row>
      <xdr:rowOff>722087</xdr:rowOff>
    </xdr:to>
    <xdr:pic>
      <xdr:nvPicPr>
        <xdr:cNvPr id="4" name="Picture 3">
          <a:extLst>
            <a:ext uri="{FF2B5EF4-FFF2-40B4-BE49-F238E27FC236}">
              <a16:creationId xmlns:a16="http://schemas.microsoft.com/office/drawing/2014/main" id="{006C1ECF-6F5A-66E3-3995-E44E35554E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9250" y="203200"/>
          <a:ext cx="1860550" cy="6776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327660</xdr:colOff>
      <xdr:row>14</xdr:row>
      <xdr:rowOff>0</xdr:rowOff>
    </xdr:from>
    <xdr:to>
      <xdr:col>6</xdr:col>
      <xdr:colOff>889635</xdr:colOff>
      <xdr:row>14</xdr:row>
      <xdr:rowOff>5545</xdr:rowOff>
    </xdr:to>
    <xdr:graphicFrame macro="">
      <xdr:nvGraphicFramePr>
        <xdr:cNvPr id="38" name="Chart 4">
          <a:extLst>
            <a:ext uri="{FF2B5EF4-FFF2-40B4-BE49-F238E27FC236}">
              <a16:creationId xmlns:a16="http://schemas.microsoft.com/office/drawing/2014/main" id="{00000000-0008-0000-0100-000026000000}"/>
            </a:ext>
            <a:ext uri="{147F2762-F138-4A5C-976F-8EAC2B608ADB}">
              <a16:predDERef xmlns:a16="http://schemas.microsoft.com/office/drawing/2014/main" pred="{3F94FDE7-D1FF-4767-849B-BAAA2BF01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327660</xdr:colOff>
      <xdr:row>16</xdr:row>
      <xdr:rowOff>7620</xdr:rowOff>
    </xdr:from>
    <xdr:to>
      <xdr:col>6</xdr:col>
      <xdr:colOff>889635</xdr:colOff>
      <xdr:row>17</xdr:row>
      <xdr:rowOff>13165</xdr:rowOff>
    </xdr:to>
    <xdr:graphicFrame macro="">
      <xdr:nvGraphicFramePr>
        <xdr:cNvPr id="3" name="Chart 7">
          <a:extLst>
            <a:ext uri="{FF2B5EF4-FFF2-40B4-BE49-F238E27FC236}">
              <a16:creationId xmlns:a16="http://schemas.microsoft.com/office/drawing/2014/main" id="{00000000-0008-0000-0100-000003000000}"/>
            </a:ext>
            <a:ext uri="{147F2762-F138-4A5C-976F-8EAC2B608ADB}">
              <a16:predDERef xmlns:a16="http://schemas.microsoft.com/office/drawing/2014/main" pred="{1D1F0404-A1F1-4D97-97F6-7168CC985E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327660</xdr:colOff>
      <xdr:row>17</xdr:row>
      <xdr:rowOff>0</xdr:rowOff>
    </xdr:from>
    <xdr:to>
      <xdr:col>6</xdr:col>
      <xdr:colOff>889635</xdr:colOff>
      <xdr:row>18</xdr:row>
      <xdr:rowOff>5545</xdr:rowOff>
    </xdr:to>
    <xdr:graphicFrame macro="">
      <xdr:nvGraphicFramePr>
        <xdr:cNvPr id="12" name="Chart 11">
          <a:extLst>
            <a:ext uri="{FF2B5EF4-FFF2-40B4-BE49-F238E27FC236}">
              <a16:creationId xmlns:a16="http://schemas.microsoft.com/office/drawing/2014/main" id="{00000000-0008-0000-0100-00000C000000}"/>
            </a:ext>
            <a:ext uri="{147F2762-F138-4A5C-976F-8EAC2B608ADB}">
              <a16:predDERef xmlns:a16="http://schemas.microsoft.com/office/drawing/2014/main" pred="{1D1F0404-A1F1-4D97-97F6-7168CC985E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327660</xdr:colOff>
      <xdr:row>18</xdr:row>
      <xdr:rowOff>15240</xdr:rowOff>
    </xdr:from>
    <xdr:to>
      <xdr:col>6</xdr:col>
      <xdr:colOff>889635</xdr:colOff>
      <xdr:row>19</xdr:row>
      <xdr:rowOff>20785</xdr:rowOff>
    </xdr:to>
    <xdr:graphicFrame macro="">
      <xdr:nvGraphicFramePr>
        <xdr:cNvPr id="13" name="Chart 12">
          <a:extLst>
            <a:ext uri="{FF2B5EF4-FFF2-40B4-BE49-F238E27FC236}">
              <a16:creationId xmlns:a16="http://schemas.microsoft.com/office/drawing/2014/main" id="{00000000-0008-0000-0100-00000D000000}"/>
            </a:ext>
            <a:ext uri="{147F2762-F138-4A5C-976F-8EAC2B608ADB}">
              <a16:predDERef xmlns:a16="http://schemas.microsoft.com/office/drawing/2014/main" pred="{1D1F0404-A1F1-4D97-97F6-7168CC985E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2589651</xdr:colOff>
      <xdr:row>11</xdr:row>
      <xdr:rowOff>2072</xdr:rowOff>
    </xdr:from>
    <xdr:to>
      <xdr:col>2</xdr:col>
      <xdr:colOff>229913</xdr:colOff>
      <xdr:row>11</xdr:row>
      <xdr:rowOff>248479</xdr:rowOff>
    </xdr:to>
    <xdr:sp macro="" textlink="">
      <xdr:nvSpPr>
        <xdr:cNvPr id="39" name="Star: 5 Points 13">
          <a:extLst>
            <a:ext uri="{FF2B5EF4-FFF2-40B4-BE49-F238E27FC236}">
              <a16:creationId xmlns:a16="http://schemas.microsoft.com/office/drawing/2014/main" id="{00000000-0008-0000-0100-000027000000}"/>
            </a:ext>
          </a:extLst>
        </xdr:cNvPr>
        <xdr:cNvSpPr/>
      </xdr:nvSpPr>
      <xdr:spPr>
        <a:xfrm>
          <a:off x="3285961" y="2997520"/>
          <a:ext cx="248142" cy="246407"/>
        </a:xfrm>
        <a:prstGeom prst="star5">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v</a:t>
          </a:r>
        </a:p>
      </xdr:txBody>
    </xdr:sp>
    <xdr:clientData/>
  </xdr:twoCellAnchor>
  <xdr:twoCellAnchor>
    <xdr:from>
      <xdr:col>5</xdr:col>
      <xdr:colOff>1034550</xdr:colOff>
      <xdr:row>11</xdr:row>
      <xdr:rowOff>1063</xdr:rowOff>
    </xdr:from>
    <xdr:to>
      <xdr:col>5</xdr:col>
      <xdr:colOff>1212405</xdr:colOff>
      <xdr:row>11</xdr:row>
      <xdr:rowOff>173666</xdr:rowOff>
    </xdr:to>
    <xdr:sp macro="" textlink="">
      <xdr:nvSpPr>
        <xdr:cNvPr id="35" name="Flowchart: Connector 14">
          <a:extLst>
            <a:ext uri="{FF2B5EF4-FFF2-40B4-BE49-F238E27FC236}">
              <a16:creationId xmlns:a16="http://schemas.microsoft.com/office/drawing/2014/main" id="{00000000-0008-0000-0100-000023000000}"/>
            </a:ext>
          </a:extLst>
        </xdr:cNvPr>
        <xdr:cNvSpPr/>
      </xdr:nvSpPr>
      <xdr:spPr>
        <a:xfrm>
          <a:off x="7256674" y="1845629"/>
          <a:ext cx="177855" cy="172603"/>
        </a:xfrm>
        <a:prstGeom prst="flowChartConnector">
          <a:avLst/>
        </a:prstGeom>
        <a:solidFill>
          <a:srgbClr val="E58035"/>
        </a:solidFill>
        <a:ln>
          <a:solidFill>
            <a:srgbClr val="E5803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1001881</xdr:colOff>
      <xdr:row>11</xdr:row>
      <xdr:rowOff>169923</xdr:rowOff>
    </xdr:from>
    <xdr:to>
      <xdr:col>10</xdr:col>
      <xdr:colOff>1028902</xdr:colOff>
      <xdr:row>11</xdr:row>
      <xdr:rowOff>176678</xdr:rowOff>
    </xdr:to>
    <xdr:cxnSp macro="">
      <xdr:nvCxnSpPr>
        <xdr:cNvPr id="16" name="Straight Arrow Connector 15">
          <a:extLst>
            <a:ext uri="{FF2B5EF4-FFF2-40B4-BE49-F238E27FC236}">
              <a16:creationId xmlns:a16="http://schemas.microsoft.com/office/drawing/2014/main" id="{00000000-0008-0000-0100-000010000000}"/>
            </a:ext>
          </a:extLst>
        </xdr:cNvPr>
        <xdr:cNvCxnSpPr/>
      </xdr:nvCxnSpPr>
      <xdr:spPr>
        <a:xfrm flipV="1">
          <a:off x="12134701" y="2029203"/>
          <a:ext cx="1253841" cy="6755"/>
        </a:xfrm>
        <a:prstGeom prst="straightConnector1">
          <a:avLst/>
        </a:prstGeom>
        <a:ln w="28575">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15</xdr:row>
      <xdr:rowOff>0</xdr:rowOff>
    </xdr:from>
    <xdr:to>
      <xdr:col>6</xdr:col>
      <xdr:colOff>561975</xdr:colOff>
      <xdr:row>16</xdr:row>
      <xdr:rowOff>15070</xdr:rowOff>
    </xdr:to>
    <xdr:graphicFrame macro="">
      <xdr:nvGraphicFramePr>
        <xdr:cNvPr id="5" name="Chart 7">
          <a:extLst>
            <a:ext uri="{FF2B5EF4-FFF2-40B4-BE49-F238E27FC236}">
              <a16:creationId xmlns:a16="http://schemas.microsoft.com/office/drawing/2014/main" id="{00000000-0008-0000-0100-000005000000}"/>
            </a:ext>
            <a:ext uri="{147F2762-F138-4A5C-976F-8EAC2B608ADB}">
              <a16:predDERef xmlns:a16="http://schemas.microsoft.com/office/drawing/2014/main" pre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9525</xdr:colOff>
      <xdr:row>14</xdr:row>
      <xdr:rowOff>19050</xdr:rowOff>
    </xdr:from>
    <xdr:to>
      <xdr:col>6</xdr:col>
      <xdr:colOff>571500</xdr:colOff>
      <xdr:row>14</xdr:row>
      <xdr:rowOff>291295</xdr:rowOff>
    </xdr:to>
    <xdr:graphicFrame macro="">
      <xdr:nvGraphicFramePr>
        <xdr:cNvPr id="10" name="Chart 3">
          <a:extLst>
            <a:ext uri="{FF2B5EF4-FFF2-40B4-BE49-F238E27FC236}">
              <a16:creationId xmlns:a16="http://schemas.microsoft.com/office/drawing/2014/main" id="{00000000-0008-0000-0100-00000A000000}"/>
            </a:ext>
            <a:ext uri="{147F2762-F138-4A5C-976F-8EAC2B608ADB}">
              <a16:predDERef xmlns:a16="http://schemas.microsoft.com/office/drawing/2014/main" pred="{2A4AEE2D-76A3-43B0-A6AD-513932CFB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23821</xdr:colOff>
      <xdr:row>0</xdr:row>
      <xdr:rowOff>87318</xdr:rowOff>
    </xdr:from>
    <xdr:to>
      <xdr:col>1</xdr:col>
      <xdr:colOff>2270134</xdr:colOff>
      <xdr:row>0</xdr:row>
      <xdr:rowOff>905455</xdr:rowOff>
    </xdr:to>
    <xdr:pic>
      <xdr:nvPicPr>
        <xdr:cNvPr id="4" name="Picture 3">
          <a:extLst>
            <a:ext uri="{FF2B5EF4-FFF2-40B4-BE49-F238E27FC236}">
              <a16:creationId xmlns:a16="http://schemas.microsoft.com/office/drawing/2014/main" id="{89069016-ECD6-DB88-A820-EB971BB3A5F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46134" y="87318"/>
          <a:ext cx="2246313" cy="8181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2220636</xdr:colOff>
      <xdr:row>3</xdr:row>
      <xdr:rowOff>435335</xdr:rowOff>
    </xdr:to>
    <xdr:pic>
      <xdr:nvPicPr>
        <xdr:cNvPr id="2" name="Picture 1">
          <a:extLst>
            <a:ext uri="{FF2B5EF4-FFF2-40B4-BE49-F238E27FC236}">
              <a16:creationId xmlns:a16="http://schemas.microsoft.com/office/drawing/2014/main" id="{BA484506-1209-4045-81B3-1D9B3A7D0E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0147" y="156882"/>
          <a:ext cx="2601636" cy="939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42955</xdr:colOff>
      <xdr:row>0</xdr:row>
      <xdr:rowOff>139452</xdr:rowOff>
    </xdr:from>
    <xdr:to>
      <xdr:col>2</xdr:col>
      <xdr:colOff>2343278</xdr:colOff>
      <xdr:row>3</xdr:row>
      <xdr:rowOff>416653</xdr:rowOff>
    </xdr:to>
    <xdr:pic>
      <xdr:nvPicPr>
        <xdr:cNvPr id="3" name="Picture 2">
          <a:extLst>
            <a:ext uri="{FF2B5EF4-FFF2-40B4-BE49-F238E27FC236}">
              <a16:creationId xmlns:a16="http://schemas.microsoft.com/office/drawing/2014/main" id="{CFB8F376-E65A-4FD6-B83D-51BE139F2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279" y="139452"/>
          <a:ext cx="2681323" cy="9383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17254</xdr:colOff>
      <xdr:row>0</xdr:row>
      <xdr:rowOff>120596</xdr:rowOff>
    </xdr:from>
    <xdr:to>
      <xdr:col>2</xdr:col>
      <xdr:colOff>2305127</xdr:colOff>
      <xdr:row>3</xdr:row>
      <xdr:rowOff>399042</xdr:rowOff>
    </xdr:to>
    <xdr:pic>
      <xdr:nvPicPr>
        <xdr:cNvPr id="3" name="Picture 2">
          <a:extLst>
            <a:ext uri="{FF2B5EF4-FFF2-40B4-BE49-F238E27FC236}">
              <a16:creationId xmlns:a16="http://schemas.microsoft.com/office/drawing/2014/main" id="{47EAEDBF-82E8-4B60-97AD-DE185727E5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607" y="120596"/>
          <a:ext cx="2668873" cy="9395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275347</xdr:colOff>
      <xdr:row>0</xdr:row>
      <xdr:rowOff>148772</xdr:rowOff>
    </xdr:from>
    <xdr:to>
      <xdr:col>2</xdr:col>
      <xdr:colOff>2267349</xdr:colOff>
      <xdr:row>3</xdr:row>
      <xdr:rowOff>441732</xdr:rowOff>
    </xdr:to>
    <xdr:pic>
      <xdr:nvPicPr>
        <xdr:cNvPr id="3" name="Picture 2">
          <a:extLst>
            <a:ext uri="{FF2B5EF4-FFF2-40B4-BE49-F238E27FC236}">
              <a16:creationId xmlns:a16="http://schemas.microsoft.com/office/drawing/2014/main" id="{D7360A57-A82B-401B-8BF4-B7FC9C2B74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5347" y="148772"/>
          <a:ext cx="2675561" cy="9541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6405</xdr:colOff>
      <xdr:row>0</xdr:row>
      <xdr:rowOff>143915</xdr:rowOff>
    </xdr:from>
    <xdr:to>
      <xdr:col>2</xdr:col>
      <xdr:colOff>2270123</xdr:colOff>
      <xdr:row>3</xdr:row>
      <xdr:rowOff>435061</xdr:rowOff>
    </xdr:to>
    <xdr:pic>
      <xdr:nvPicPr>
        <xdr:cNvPr id="3" name="Picture 2">
          <a:extLst>
            <a:ext uri="{FF2B5EF4-FFF2-40B4-BE49-F238E27FC236}">
              <a16:creationId xmlns:a16="http://schemas.microsoft.com/office/drawing/2014/main" id="{481479D9-D335-4ECA-A083-7BCF06EBE1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8964" y="143915"/>
          <a:ext cx="2644718" cy="9522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180975</xdr:colOff>
      <xdr:row>0</xdr:row>
      <xdr:rowOff>123826</xdr:rowOff>
    </xdr:from>
    <xdr:to>
      <xdr:col>1</xdr:col>
      <xdr:colOff>2297209</xdr:colOff>
      <xdr:row>2</xdr:row>
      <xdr:rowOff>219076</xdr:rowOff>
    </xdr:to>
    <xdr:pic>
      <xdr:nvPicPr>
        <xdr:cNvPr id="2" name="Picture 1">
          <a:extLst>
            <a:ext uri="{FF2B5EF4-FFF2-40B4-BE49-F238E27FC236}">
              <a16:creationId xmlns:a16="http://schemas.microsoft.com/office/drawing/2014/main" id="{8EB2BCA4-7D6E-4E2E-BDD3-E82947EEF8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123826"/>
          <a:ext cx="2116234" cy="762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19050</xdr:colOff>
      <xdr:row>7</xdr:row>
      <xdr:rowOff>85725</xdr:rowOff>
    </xdr:from>
    <xdr:ext cx="819150" cy="305152"/>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352550"/>
          <a:ext cx="819150" cy="3051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190500</xdr:colOff>
      <xdr:row>1</xdr:row>
      <xdr:rowOff>176893</xdr:rowOff>
    </xdr:from>
    <xdr:to>
      <xdr:col>0</xdr:col>
      <xdr:colOff>3553220</xdr:colOff>
      <xdr:row>1</xdr:row>
      <xdr:rowOff>1415143</xdr:rowOff>
    </xdr:to>
    <xdr:pic>
      <xdr:nvPicPr>
        <xdr:cNvPr id="3" name="Picture 2">
          <a:extLst>
            <a:ext uri="{FF2B5EF4-FFF2-40B4-BE49-F238E27FC236}">
              <a16:creationId xmlns:a16="http://schemas.microsoft.com/office/drawing/2014/main" id="{901C08AD-DD03-40A4-9702-54E1BF26FA4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381000"/>
          <a:ext cx="3362720" cy="1238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20Files%20(x86)/CaseWare/Data/2019-QASTTEST%20CS%20Energy%20Limited/COTAB%20control%20testing%20template%20-%20JH%20review%20(CS%20Energy%20examp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20Files%20(x86)/CaseWare/Data/2019-QASTTEST%20CS%20Energy%20Limited/3-200Q%20Assertion%20level%20risk%20assessmen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vans/Downloads/Asset%20Institute%20AM%20Maturity%20Assessment%20Questionaire%20Rel%20Final%20Draft%20Jun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ing of control activities"/>
      <sheetName val="PIVOT Controls library"/>
      <sheetName val="Controls library"/>
      <sheetName val="Summary"/>
      <sheetName val="FSA link"/>
      <sheetName val="List of all controls"/>
      <sheetName val="Control Objective 1"/>
      <sheetName val="CO1 population"/>
      <sheetName val="CO1 testing"/>
      <sheetName val="Control Objective 2"/>
      <sheetName val="CO2 wps"/>
      <sheetName val="Library"/>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TABD list"/>
      <sheetName val="Assertion level planning"/>
      <sheetName val="Lists"/>
      <sheetName val="CaseWare assertions"/>
      <sheetName val="FSA link"/>
      <sheetName val="Guidance - proposed ASA 315"/>
      <sheetName val="Status"/>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rvey"/>
      <sheetName val="Results"/>
      <sheetName val="Scale"/>
    </sheetNames>
    <sheetDataSet>
      <sheetData sheetId="0"/>
      <sheetData sheetId="1"/>
      <sheetData sheetId="2"/>
    </sheetDataSet>
  </externalBook>
</externalLink>
</file>

<file path=xl/theme/theme1.xml><?xml version="1.0" encoding="utf-8"?>
<a:theme xmlns:a="http://schemas.openxmlformats.org/drawingml/2006/main" name="Theme1">
  <a:themeElements>
    <a:clrScheme name="QAO">
      <a:dk1>
        <a:sysClr val="windowText" lastClr="000000"/>
      </a:dk1>
      <a:lt1>
        <a:sysClr val="window" lastClr="FFFFFF"/>
      </a:lt1>
      <a:dk2>
        <a:srgbClr val="44546A"/>
      </a:dk2>
      <a:lt2>
        <a:srgbClr val="E7E6E6"/>
      </a:lt2>
      <a:accent1>
        <a:srgbClr val="363F7C"/>
      </a:accent1>
      <a:accent2>
        <a:srgbClr val="99CF91"/>
      </a:accent2>
      <a:accent3>
        <a:srgbClr val="9A8273"/>
      </a:accent3>
      <a:accent4>
        <a:srgbClr val="E0603A"/>
      </a:accent4>
      <a:accent5>
        <a:srgbClr val="443F3E"/>
      </a:accent5>
      <a:accent6>
        <a:srgbClr val="ECEBEE"/>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customProperty" Target="../customProperty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customProperty" Target="../customProperty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3.bin"/><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7.bin"/><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9.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BFACE-B6AC-4666-9A37-AC469AB19F21}">
  <sheetPr>
    <tabColor rgb="FF363F7C"/>
  </sheetPr>
  <dimension ref="B1:O38"/>
  <sheetViews>
    <sheetView showGridLines="0" tabSelected="1" zoomScale="70" zoomScaleNormal="70" workbookViewId="0"/>
  </sheetViews>
  <sheetFormatPr defaultColWidth="10.42578125" defaultRowHeight="12" x14ac:dyDescent="0.2"/>
  <cols>
    <col min="1" max="1" width="3.85546875" style="15" customWidth="1"/>
    <col min="2" max="2" width="144.28515625" style="15" customWidth="1"/>
    <col min="3" max="16384" width="10.42578125" style="15"/>
  </cols>
  <sheetData>
    <row r="1" spans="2:15" ht="12.75" thickBot="1" x14ac:dyDescent="0.25"/>
    <row r="2" spans="2:15" ht="61.5" customHeight="1" x14ac:dyDescent="0.2">
      <c r="B2" s="81" t="s">
        <v>0</v>
      </c>
    </row>
    <row r="3" spans="2:15" ht="12.75" x14ac:dyDescent="0.2">
      <c r="B3" s="82"/>
    </row>
    <row r="4" spans="2:15" ht="43.5" customHeight="1" x14ac:dyDescent="0.2">
      <c r="B4" s="82" t="s">
        <v>503</v>
      </c>
    </row>
    <row r="5" spans="2:15" ht="64.150000000000006" customHeight="1" thickBot="1" x14ac:dyDescent="0.25">
      <c r="B5" s="83" t="s">
        <v>523</v>
      </c>
      <c r="C5" s="241"/>
      <c r="D5" s="241"/>
      <c r="E5" s="241"/>
      <c r="F5" s="241"/>
      <c r="G5" s="241"/>
      <c r="H5" s="241"/>
      <c r="I5" s="241"/>
      <c r="J5" s="241"/>
      <c r="K5" s="241"/>
      <c r="L5" s="241"/>
      <c r="M5" s="241"/>
      <c r="N5" s="241"/>
      <c r="O5" s="241"/>
    </row>
    <row r="6" spans="2:15" ht="23.25" x14ac:dyDescent="0.2">
      <c r="B6" s="80" t="s">
        <v>1</v>
      </c>
    </row>
    <row r="7" spans="2:15" ht="232.15" customHeight="1" x14ac:dyDescent="0.2">
      <c r="B7" s="84" t="s">
        <v>524</v>
      </c>
    </row>
    <row r="8" spans="2:15" x14ac:dyDescent="0.2">
      <c r="B8" s="78"/>
    </row>
    <row r="9" spans="2:15" ht="23.25" x14ac:dyDescent="0.2">
      <c r="B9" s="14" t="s">
        <v>406</v>
      </c>
    </row>
    <row r="10" spans="2:15" ht="12.75" customHeight="1" x14ac:dyDescent="0.2">
      <c r="B10" s="77"/>
      <c r="C10" s="76"/>
      <c r="D10" s="76"/>
      <c r="E10" s="76"/>
      <c r="F10" s="76"/>
      <c r="G10" s="76"/>
    </row>
    <row r="11" spans="2:15" ht="12.75" customHeight="1" x14ac:dyDescent="0.2">
      <c r="B11" s="75" t="s">
        <v>525</v>
      </c>
    </row>
    <row r="12" spans="2:15" ht="12.75" customHeight="1" x14ac:dyDescent="0.2">
      <c r="B12" s="75"/>
    </row>
    <row r="13" spans="2:15" ht="12.75" customHeight="1" x14ac:dyDescent="0.2">
      <c r="B13" s="74" t="s">
        <v>526</v>
      </c>
    </row>
    <row r="14" spans="2:15" ht="12.75" customHeight="1" x14ac:dyDescent="0.2">
      <c r="B14" s="74"/>
    </row>
    <row r="15" spans="2:15" ht="12.75" customHeight="1" x14ac:dyDescent="0.2">
      <c r="B15" s="240" t="s">
        <v>570</v>
      </c>
    </row>
    <row r="16" spans="2:15" ht="45" customHeight="1" x14ac:dyDescent="0.2">
      <c r="B16" s="240"/>
    </row>
    <row r="17" spans="2:2" ht="12.75" customHeight="1" x14ac:dyDescent="0.2">
      <c r="B17" s="165"/>
    </row>
    <row r="18" spans="2:2" ht="36.75" customHeight="1" x14ac:dyDescent="0.2">
      <c r="B18" s="72" t="s">
        <v>502</v>
      </c>
    </row>
    <row r="19" spans="2:2" ht="23.25" x14ac:dyDescent="0.2">
      <c r="B19" s="14" t="s">
        <v>407</v>
      </c>
    </row>
    <row r="20" spans="2:2" ht="25.5" x14ac:dyDescent="0.2">
      <c r="B20" s="72" t="s">
        <v>367</v>
      </c>
    </row>
    <row r="21" spans="2:2" ht="12.75" x14ac:dyDescent="0.2">
      <c r="B21" s="72"/>
    </row>
    <row r="22" spans="2:2" ht="12.75" x14ac:dyDescent="0.2">
      <c r="B22" s="73" t="str">
        <f>IF(SUM('1. Leadership and culture'!P8,'2. Framework'!P8,'3. Plan for service delivery'!P8,'4. Information systems'!P8,'5. Performance and outcomes '!P8)=5,"P","O")</f>
        <v>O</v>
      </c>
    </row>
    <row r="23" spans="2:2" ht="12.75" x14ac:dyDescent="0.2">
      <c r="B23" s="72"/>
    </row>
    <row r="24" spans="2:2" ht="12.75" x14ac:dyDescent="0.2">
      <c r="B24" s="72" t="s">
        <v>366</v>
      </c>
    </row>
    <row r="25" spans="2:2" ht="12.75" x14ac:dyDescent="0.2">
      <c r="B25" s="71"/>
    </row>
    <row r="26" spans="2:2" ht="12.75" x14ac:dyDescent="0.2">
      <c r="B26" s="71"/>
    </row>
    <row r="27" spans="2:2" ht="12.75" x14ac:dyDescent="0.2">
      <c r="B27" s="71"/>
    </row>
    <row r="28" spans="2:2" ht="12.75" x14ac:dyDescent="0.2">
      <c r="B28" s="70"/>
    </row>
    <row r="29" spans="2:2" ht="15" x14ac:dyDescent="0.25">
      <c r="B29"/>
    </row>
    <row r="30" spans="2:2" ht="23.25" x14ac:dyDescent="0.2">
      <c r="B30" s="14" t="s">
        <v>527</v>
      </c>
    </row>
    <row r="31" spans="2:2" ht="12.75" x14ac:dyDescent="0.2">
      <c r="B31" s="169" t="s">
        <v>520</v>
      </c>
    </row>
    <row r="32" spans="2:2" ht="12.75" x14ac:dyDescent="0.2">
      <c r="B32" s="168"/>
    </row>
    <row r="33" spans="2:2" ht="12.75" x14ac:dyDescent="0.2">
      <c r="B33" s="170" t="s">
        <v>521</v>
      </c>
    </row>
    <row r="34" spans="2:2" ht="12.75" x14ac:dyDescent="0.2">
      <c r="B34" s="171"/>
    </row>
    <row r="35" spans="2:2" ht="12.75" x14ac:dyDescent="0.2">
      <c r="B35" s="170" t="s">
        <v>522</v>
      </c>
    </row>
    <row r="36" spans="2:2" ht="12.75" x14ac:dyDescent="0.2">
      <c r="B36" s="172"/>
    </row>
    <row r="37" spans="2:2" ht="15" x14ac:dyDescent="0.25">
      <c r="B37"/>
    </row>
    <row r="38" spans="2:2" ht="15" x14ac:dyDescent="0.25">
      <c r="B38"/>
    </row>
  </sheetData>
  <sheetProtection algorithmName="SHA-512" hashValue="YVxXnIksbS/TQFuLUrnoHGrL4uY0jVcAvGJn3+BSTahSe13QXQjJBR8LwTA5YQ1dh4wetSLiO9t1RE8E9yoh/A==" saltValue="6d9O012xtNkuI5Vy3RJh5A==" spinCount="100000" sheet="1" formatCells="0"/>
  <protectedRanges>
    <protectedRange sqref="B31:B36" name="Range2"/>
    <protectedRange algorithmName="SHA-512" hashValue="vHSRs2KJIMKmxhRv5Ni720jPlVggJJna0w784lLtEnu0LAiPjGNceXyZy127F2tW4ita6h+XGUHriQL40LuzAg==" saltValue="QHyFtw1PssBWKhm2rfBWyA==" spinCount="100000" sqref="B32 B34 B36" name="Edited Areas"/>
  </protectedRanges>
  <mergeCells count="2">
    <mergeCell ref="B15:B16"/>
    <mergeCell ref="C5:O5"/>
  </mergeCells>
  <conditionalFormatting sqref="B22">
    <cfRule type="containsText" dxfId="10" priority="1" operator="containsText" text="O">
      <formula>NOT(ISERROR(SEARCH("O",B22)))</formula>
    </cfRule>
    <cfRule type="containsText" dxfId="9" priority="2" operator="containsText" text="P">
      <formula>NOT(ISERROR(SEARCH("P",B22)))</formula>
    </cfRule>
  </conditionalFormatting>
  <pageMargins left="0.7" right="0.7" top="0.75" bottom="0.75" header="0.3" footer="0.3"/>
  <pageSetup paperSize="9" orientation="portrait" r:id="rId1"/>
  <headerFooter>
    <oddHeader>&amp;C&amp;"Arial"&amp;10&amp;KE0603A OFFICIAL – Internal only&amp;1#_x000D_</oddHeader>
  </headerFooter>
  <customProperties>
    <customPr name="OrphanNamesChecke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1D82-E959-4A04-9E7E-63B777F6CC65}">
  <sheetPr>
    <tabColor rgb="FF9A8273"/>
  </sheetPr>
  <dimension ref="A1:CP19"/>
  <sheetViews>
    <sheetView showGridLines="0" zoomScale="70" zoomScaleNormal="70" workbookViewId="0">
      <pane ySplit="10" topLeftCell="A11" activePane="bottomLeft" state="frozen"/>
      <selection pane="bottomLeft"/>
    </sheetView>
  </sheetViews>
  <sheetFormatPr defaultColWidth="9.140625" defaultRowHeight="14.25" x14ac:dyDescent="0.2"/>
  <cols>
    <col min="1" max="1" width="4.5703125" style="99" customWidth="1"/>
    <col min="2" max="2" width="5.7109375" style="99" customWidth="1"/>
    <col min="3" max="3" width="50.7109375" style="99" customWidth="1"/>
    <col min="4" max="4" width="5.7109375" style="99" customWidth="1"/>
    <col min="5" max="5" width="50.7109375" style="99" customWidth="1"/>
    <col min="6" max="6" width="5.7109375" style="99" customWidth="1"/>
    <col min="7" max="7" width="50.7109375" style="99" customWidth="1"/>
    <col min="8" max="8" width="5.7109375" style="99" customWidth="1"/>
    <col min="9" max="12" width="50.7109375" style="99" customWidth="1"/>
    <col min="13" max="13" width="27" style="99" customWidth="1"/>
    <col min="14" max="14" width="31.7109375" style="99" customWidth="1"/>
    <col min="15" max="37" width="0" style="99" hidden="1" customWidth="1"/>
    <col min="38" max="88" width="9.140625" style="191"/>
    <col min="89" max="16384" width="9.140625" style="99"/>
  </cols>
  <sheetData>
    <row r="1" spans="1:94" s="92" customFormat="1" ht="13.15" customHeight="1" x14ac:dyDescent="0.2">
      <c r="A1" s="89"/>
      <c r="B1" s="90"/>
      <c r="C1" s="90"/>
      <c r="D1" s="90"/>
      <c r="E1" s="90"/>
      <c r="F1" s="90"/>
      <c r="G1" s="90"/>
      <c r="H1" s="90"/>
      <c r="I1" s="90"/>
      <c r="J1" s="90"/>
      <c r="K1" s="90"/>
      <c r="L1" s="90"/>
      <c r="M1" s="90"/>
      <c r="N1" s="90"/>
      <c r="O1" s="91"/>
      <c r="P1" s="91"/>
      <c r="Q1" s="91"/>
      <c r="R1" s="91"/>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row>
    <row r="2" spans="1:94" s="92" customFormat="1" ht="28.15" customHeight="1" x14ac:dyDescent="0.2">
      <c r="A2" s="307" t="s">
        <v>71</v>
      </c>
      <c r="B2" s="298"/>
      <c r="C2" s="298"/>
      <c r="D2" s="298"/>
      <c r="E2" s="298"/>
      <c r="F2" s="298"/>
      <c r="G2" s="298"/>
      <c r="H2" s="298"/>
      <c r="I2" s="298"/>
      <c r="J2" s="298"/>
      <c r="K2" s="298"/>
      <c r="L2" s="298"/>
      <c r="M2" s="298"/>
      <c r="N2" s="298"/>
      <c r="O2" s="95"/>
      <c r="P2" s="95"/>
      <c r="Q2" s="95"/>
      <c r="R2" s="95"/>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row>
    <row r="3" spans="1:94" s="92" customFormat="1" ht="13.15" customHeight="1" x14ac:dyDescent="0.2">
      <c r="A3" s="96"/>
      <c r="B3" s="97"/>
      <c r="C3" s="97"/>
      <c r="D3" s="97"/>
      <c r="E3" s="97"/>
      <c r="F3" s="97"/>
      <c r="G3" s="97"/>
      <c r="H3" s="97"/>
      <c r="I3" s="94"/>
      <c r="J3" s="94"/>
      <c r="K3" s="94"/>
      <c r="L3" s="94"/>
      <c r="M3" s="94"/>
      <c r="N3" s="94"/>
      <c r="O3" s="95"/>
      <c r="P3" s="95"/>
      <c r="Q3" s="95"/>
      <c r="R3" s="95"/>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row>
    <row r="4" spans="1:94" s="92" customFormat="1" ht="55.5" customHeight="1" thickBot="1" x14ac:dyDescent="0.25">
      <c r="A4" s="96"/>
      <c r="B4" s="97"/>
      <c r="C4" s="97"/>
      <c r="D4" s="97"/>
      <c r="E4" s="97"/>
      <c r="F4" s="97"/>
      <c r="G4" s="97"/>
      <c r="H4" s="97"/>
      <c r="I4" s="94"/>
      <c r="J4" s="94"/>
      <c r="K4" s="94"/>
      <c r="L4" s="94"/>
      <c r="M4" s="94"/>
      <c r="N4" s="94"/>
      <c r="O4" s="95"/>
      <c r="P4" s="95"/>
      <c r="Q4" s="95"/>
      <c r="R4" s="95"/>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row>
    <row r="5" spans="1:94" s="92" customFormat="1" ht="13.5" hidden="1" thickBot="1" x14ac:dyDescent="0.25">
      <c r="A5" s="96"/>
      <c r="B5" s="97"/>
      <c r="C5" s="97"/>
      <c r="D5" s="97"/>
      <c r="E5" s="97"/>
      <c r="F5" s="97"/>
      <c r="G5" s="97"/>
      <c r="H5" s="97"/>
      <c r="I5" s="97"/>
      <c r="J5" s="97"/>
      <c r="K5" s="97"/>
      <c r="L5" s="97"/>
      <c r="M5" s="97"/>
      <c r="N5" s="97"/>
      <c r="O5" s="98"/>
      <c r="P5" s="98"/>
      <c r="Q5" s="98"/>
      <c r="R5" s="98"/>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row>
    <row r="6" spans="1:94" s="230" customFormat="1" ht="30.75" customHeight="1" x14ac:dyDescent="0.25">
      <c r="A6" s="308" t="s">
        <v>535</v>
      </c>
      <c r="B6" s="309"/>
      <c r="C6" s="309"/>
      <c r="D6" s="309"/>
      <c r="E6" s="309"/>
      <c r="F6" s="309"/>
      <c r="G6" s="309"/>
      <c r="H6" s="309"/>
      <c r="I6" s="309"/>
      <c r="J6" s="309"/>
      <c r="K6" s="309"/>
      <c r="L6" s="309"/>
      <c r="M6" s="309"/>
      <c r="N6" s="309"/>
      <c r="O6" s="229"/>
      <c r="P6" s="229"/>
      <c r="Q6" s="229"/>
      <c r="R6" s="229"/>
      <c r="AL6" s="231"/>
      <c r="AM6" s="231"/>
      <c r="AN6" s="231"/>
      <c r="AO6" s="231"/>
      <c r="AP6" s="231"/>
      <c r="AQ6" s="231"/>
      <c r="AR6" s="231"/>
      <c r="AS6" s="231"/>
      <c r="AT6" s="231"/>
      <c r="AU6" s="231"/>
      <c r="AV6" s="231"/>
      <c r="AW6" s="231"/>
      <c r="AX6" s="231"/>
      <c r="AY6" s="231"/>
      <c r="AZ6" s="231"/>
      <c r="BA6" s="231"/>
      <c r="BB6" s="231"/>
      <c r="BC6" s="231"/>
      <c r="BD6" s="231"/>
      <c r="BE6" s="231"/>
      <c r="BF6" s="231"/>
      <c r="BG6" s="231"/>
      <c r="BH6" s="231"/>
      <c r="BI6" s="231"/>
      <c r="BJ6" s="231"/>
      <c r="BK6" s="231"/>
      <c r="BL6" s="231"/>
      <c r="BM6" s="231"/>
      <c r="BN6" s="231"/>
      <c r="BO6" s="231"/>
      <c r="BP6" s="231"/>
      <c r="BQ6" s="231"/>
      <c r="BR6" s="231"/>
      <c r="BS6" s="231"/>
      <c r="BT6" s="231"/>
      <c r="BU6" s="231"/>
      <c r="BV6" s="231"/>
      <c r="BW6" s="231"/>
      <c r="BX6" s="231"/>
      <c r="BY6" s="231"/>
      <c r="BZ6" s="231"/>
      <c r="CA6" s="231"/>
      <c r="CB6" s="231"/>
      <c r="CC6" s="231"/>
      <c r="CD6" s="231"/>
      <c r="CE6" s="231"/>
      <c r="CF6" s="231"/>
      <c r="CG6" s="231"/>
      <c r="CH6" s="231"/>
      <c r="CI6" s="231"/>
      <c r="CJ6" s="231"/>
    </row>
    <row r="7" spans="1:94" s="178" customFormat="1" ht="13.5" customHeight="1" thickBot="1" x14ac:dyDescent="0.25">
      <c r="A7" s="190"/>
      <c r="B7" s="180"/>
      <c r="C7" s="180"/>
      <c r="D7" s="180"/>
      <c r="E7" s="180"/>
      <c r="F7" s="180"/>
      <c r="G7" s="180"/>
      <c r="H7" s="180"/>
      <c r="I7" s="180"/>
      <c r="J7" s="180"/>
      <c r="K7" s="180"/>
      <c r="L7" s="180"/>
      <c r="M7" s="180"/>
      <c r="N7" s="180"/>
      <c r="O7" s="177"/>
      <c r="P7" s="177"/>
      <c r="Q7" s="177"/>
      <c r="R7" s="177"/>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row>
    <row r="8" spans="1:94" x14ac:dyDescent="0.2">
      <c r="L8" s="79" t="s">
        <v>411</v>
      </c>
      <c r="M8" s="100">
        <f>COUNT(M12,M14,M16)</f>
        <v>0</v>
      </c>
      <c r="N8" s="100">
        <f>COUNT(N12,N14,N16)</f>
        <v>0</v>
      </c>
      <c r="O8" s="101"/>
      <c r="P8" s="101">
        <f>IF(M8=0,0,IF(M8=N8,1,0))</f>
        <v>0</v>
      </c>
    </row>
    <row r="9" spans="1:94" x14ac:dyDescent="0.2">
      <c r="L9" s="46" t="s">
        <v>30</v>
      </c>
      <c r="M9" s="111" t="str">
        <f>IFERROR(AVERAGE(M12,M14,M16),"Please select ratings")</f>
        <v>Please select ratings</v>
      </c>
      <c r="N9" s="111" t="str">
        <f>IFERROR(AVERAGE(N12,N14,N16),"Please select ratings")</f>
        <v>Please select ratings</v>
      </c>
    </row>
    <row r="10" spans="1:94" s="13" customFormat="1" ht="47.25" thickBot="1" x14ac:dyDescent="0.3">
      <c r="A10" s="10"/>
      <c r="B10" s="10"/>
      <c r="C10" s="11" t="s">
        <v>31</v>
      </c>
      <c r="D10" s="11"/>
      <c r="E10" s="11" t="s">
        <v>32</v>
      </c>
      <c r="F10" s="11"/>
      <c r="G10" s="11" t="s">
        <v>33</v>
      </c>
      <c r="H10" s="11"/>
      <c r="I10" s="11" t="s">
        <v>34</v>
      </c>
      <c r="J10" s="11" t="s">
        <v>35</v>
      </c>
      <c r="K10" s="11" t="s">
        <v>36</v>
      </c>
      <c r="L10" s="11" t="s">
        <v>37</v>
      </c>
      <c r="M10" s="11" t="s">
        <v>418</v>
      </c>
      <c r="N10" s="11" t="s">
        <v>419</v>
      </c>
      <c r="O10" s="12"/>
      <c r="P10" s="12"/>
      <c r="Q10" s="12"/>
      <c r="R10" s="12"/>
      <c r="S10" s="12"/>
      <c r="T10" s="12"/>
      <c r="U10" s="12"/>
      <c r="V10" s="12"/>
      <c r="W10" s="12"/>
      <c r="X10" s="12"/>
      <c r="Y10" s="12"/>
      <c r="Z10" s="12"/>
      <c r="AA10" s="12"/>
      <c r="AB10" s="12"/>
      <c r="AC10" s="12"/>
      <c r="AD10" s="12"/>
      <c r="AE10" s="12"/>
      <c r="AF10" s="12"/>
      <c r="AG10" s="12"/>
      <c r="AH10" s="12"/>
      <c r="AI10" s="12"/>
      <c r="AJ10" s="12"/>
      <c r="AK10" s="12"/>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c r="CC10" s="183"/>
      <c r="CD10" s="183"/>
      <c r="CE10" s="184"/>
      <c r="CF10" s="184"/>
      <c r="CG10" s="184"/>
      <c r="CH10" s="184"/>
      <c r="CI10" s="184"/>
      <c r="CJ10" s="184"/>
    </row>
    <row r="11" spans="1:94" ht="18.75" customHeight="1" x14ac:dyDescent="0.2">
      <c r="A11" s="143" t="s">
        <v>465</v>
      </c>
      <c r="B11" s="143"/>
      <c r="C11" s="143"/>
      <c r="D11" s="143"/>
      <c r="E11" s="143"/>
      <c r="F11" s="143"/>
      <c r="G11" s="143"/>
      <c r="H11" s="143"/>
      <c r="I11" s="143"/>
      <c r="J11" s="143"/>
      <c r="K11" s="143"/>
      <c r="L11" s="143"/>
      <c r="M11" s="143"/>
      <c r="N11" s="159"/>
    </row>
    <row r="12" spans="1:94" s="112" customFormat="1" ht="204" customHeight="1" x14ac:dyDescent="0.25">
      <c r="A12" s="108" t="s">
        <v>66</v>
      </c>
      <c r="B12" s="105"/>
      <c r="C12" s="104" t="s">
        <v>468</v>
      </c>
      <c r="D12" s="105"/>
      <c r="E12" s="106" t="s">
        <v>469</v>
      </c>
      <c r="F12" s="105"/>
      <c r="G12" s="106" t="s">
        <v>470</v>
      </c>
      <c r="H12" s="105"/>
      <c r="I12" s="104" t="s">
        <v>471</v>
      </c>
      <c r="J12" s="108" t="s">
        <v>472</v>
      </c>
      <c r="K12" s="107" t="s">
        <v>39</v>
      </c>
      <c r="L12" s="65" t="s">
        <v>39</v>
      </c>
      <c r="M12" s="162" t="s">
        <v>505</v>
      </c>
      <c r="N12" s="162" t="s">
        <v>505</v>
      </c>
      <c r="P12" s="12" t="s">
        <v>505</v>
      </c>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5"/>
      <c r="BR12" s="185"/>
      <c r="BS12" s="185"/>
      <c r="BT12" s="185"/>
      <c r="BU12" s="185"/>
      <c r="BV12" s="185"/>
      <c r="BW12" s="185"/>
      <c r="BX12" s="185"/>
      <c r="BY12" s="185"/>
      <c r="BZ12" s="185"/>
      <c r="CA12" s="185"/>
      <c r="CB12" s="185"/>
      <c r="CC12" s="185"/>
      <c r="CD12" s="185"/>
      <c r="CE12" s="185"/>
      <c r="CF12" s="185"/>
      <c r="CG12" s="185"/>
      <c r="CH12" s="185"/>
      <c r="CI12" s="185"/>
      <c r="CJ12" s="185"/>
    </row>
    <row r="13" spans="1:94" ht="18.75" customHeight="1" x14ac:dyDescent="0.2">
      <c r="A13" s="143" t="s">
        <v>466</v>
      </c>
      <c r="B13" s="143"/>
      <c r="C13" s="143"/>
      <c r="D13" s="143"/>
      <c r="E13" s="143"/>
      <c r="F13" s="143"/>
      <c r="G13" s="143"/>
      <c r="H13" s="143"/>
      <c r="I13" s="143"/>
      <c r="J13" s="143"/>
      <c r="K13" s="143"/>
      <c r="L13" s="143"/>
      <c r="M13" s="143"/>
      <c r="N13" s="160"/>
      <c r="P13" s="101">
        <v>1</v>
      </c>
    </row>
    <row r="14" spans="1:94" ht="102" customHeight="1" x14ac:dyDescent="0.2">
      <c r="A14" s="108" t="s">
        <v>67</v>
      </c>
      <c r="B14" s="105"/>
      <c r="C14" s="104" t="s">
        <v>473</v>
      </c>
      <c r="D14" s="105"/>
      <c r="E14" s="106" t="s">
        <v>474</v>
      </c>
      <c r="F14" s="105"/>
      <c r="G14" s="106" t="s">
        <v>475</v>
      </c>
      <c r="H14" s="105"/>
      <c r="I14" s="104" t="s">
        <v>476</v>
      </c>
      <c r="J14" s="108" t="s">
        <v>554</v>
      </c>
      <c r="K14" s="107" t="s">
        <v>39</v>
      </c>
      <c r="L14" s="107" t="s">
        <v>39</v>
      </c>
      <c r="M14" s="162" t="s">
        <v>505</v>
      </c>
      <c r="N14" s="162" t="s">
        <v>505</v>
      </c>
      <c r="P14" s="101">
        <v>2</v>
      </c>
    </row>
    <row r="15" spans="1:94" ht="18.75" customHeight="1" x14ac:dyDescent="0.2">
      <c r="A15" s="141" t="s">
        <v>467</v>
      </c>
      <c r="B15" s="141"/>
      <c r="C15" s="141"/>
      <c r="D15" s="141"/>
      <c r="E15" s="141"/>
      <c r="F15" s="141"/>
      <c r="G15" s="141"/>
      <c r="H15" s="141"/>
      <c r="I15" s="141"/>
      <c r="J15" s="141"/>
      <c r="K15" s="141"/>
      <c r="L15" s="141"/>
      <c r="M15" s="141"/>
      <c r="N15" s="161"/>
      <c r="P15" s="101">
        <v>3</v>
      </c>
    </row>
    <row r="16" spans="1:94" ht="181.5" customHeight="1" x14ac:dyDescent="0.2">
      <c r="A16" s="113" t="s">
        <v>506</v>
      </c>
      <c r="B16" s="103"/>
      <c r="C16" s="104" t="s">
        <v>477</v>
      </c>
      <c r="D16" s="105"/>
      <c r="E16" s="106" t="s">
        <v>392</v>
      </c>
      <c r="F16" s="105"/>
      <c r="G16" s="106" t="s">
        <v>555</v>
      </c>
      <c r="H16" s="105"/>
      <c r="I16" s="104" t="s">
        <v>478</v>
      </c>
      <c r="J16" s="108" t="s">
        <v>479</v>
      </c>
      <c r="K16" s="107" t="s">
        <v>39</v>
      </c>
      <c r="L16" s="107" t="s">
        <v>39</v>
      </c>
      <c r="M16" s="162" t="s">
        <v>505</v>
      </c>
      <c r="N16" s="162" t="s">
        <v>505</v>
      </c>
      <c r="P16" s="101">
        <v>4</v>
      </c>
    </row>
    <row r="17" spans="16:16" x14ac:dyDescent="0.2">
      <c r="P17" s="101"/>
    </row>
    <row r="18" spans="16:16" x14ac:dyDescent="0.2">
      <c r="P18" s="101"/>
    </row>
    <row r="19" spans="16:16" x14ac:dyDescent="0.2">
      <c r="P19" s="101"/>
    </row>
  </sheetData>
  <sheetProtection algorithmName="SHA-512" hashValue="xHLvUwXQiK1yDuGyZAymtfvM3HmyKdlqrPnqh62tA3YizTEtjt9uDT3S5vB3uSJDAfsxZlJr0MAt56U8S9PwIQ==" saltValue="ObFvVWQbLwwxHxlS1S5Aiw==" spinCount="100000" sheet="1" formatCells="0" formatColumns="0" formatRows="0"/>
  <protectedRanges>
    <protectedRange algorithmName="SHA-512" hashValue="eqfoGqR2IR+8/vyxgYBFDnJqUrA4ZBZwGQuR/PCw8y+IJsuDUpgNXwdRKAEdbYIK9vP8jupY4DPPN19LTsVvaA==" saltValue="qTTYOsBqwaf0t1MQdIoUtQ==" spinCount="100000" sqref="P1:Q7 P20:Q1048576 Q12:Q19 P9:Q11 Q8" name="Range4"/>
    <protectedRange algorithmName="SHA-512" hashValue="ureC11Mp0qZRLnz5WQTkJxS+Ia47FBkYsbsH3B1jWBJSObUvqNlpKeCuUWTKVuLrUsZ2RrI5tCa0JE0/+4tUdg==" saltValue="4+GJc58CUmyJRLvZ4vX3LQ==" spinCount="100000" sqref="N13 N15" name="Range3"/>
    <protectedRange algorithmName="SHA-512" hashValue="MbkOz00Yi2EIiegiw3dgms3PhM+bHZGXN55uex9J5Fjqj21pbrRIkeMzhl1ckmTwF+ZvzfoinvFysJ+76hOqBw==" saltValue="+YU4Ci9AQBhvl0Zf47m7Qw==" spinCount="100000" sqref="L12:L16" name="Range2"/>
    <protectedRange algorithmName="SHA-512" hashValue="afmlms3DfD2r4RuyQjBGg1Z4EsALML1Us/bxeNlu4X6PjSmk/2yY5LmTM/ltmW3UFjOe7+T5nFTjfAht+rWS/w==" saltValue="2Gy+vedAVWCP2sq3yzKP+w==" spinCount="100000" sqref="K12:K16" name="Range1"/>
  </protectedRanges>
  <mergeCells count="2">
    <mergeCell ref="A2:N2"/>
    <mergeCell ref="A6:N6"/>
  </mergeCells>
  <conditionalFormatting sqref="M1:M11 M13 M15 M17:M1048576">
    <cfRule type="containsText" dxfId="3" priority="2" operator="containsText" text="Please tick one box or 2 adjacent boxes.">
      <formula>NOT(ISERROR(SEARCH("Please tick one box or 2 adjacent boxes.",M1)))</formula>
    </cfRule>
  </conditionalFormatting>
  <conditionalFormatting sqref="N9">
    <cfRule type="containsText" dxfId="2" priority="1" operator="containsText" text="Please tick one box or 2 adjacent boxes.">
      <formula>NOT(ISERROR(SEARCH("Please tick one box or 2 adjacent boxes.",N9)))</formula>
    </cfRule>
  </conditionalFormatting>
  <dataValidations count="1">
    <dataValidation type="list" allowBlank="1" showInputMessage="1" showErrorMessage="1" sqref="M12:N12 M14:N14 M16:N16" xr:uid="{70FFC0A1-5890-4A8A-A95F-D808A2E02842}">
      <formula1>$P$12:$P$16</formula1>
    </dataValidation>
  </dataValidations>
  <pageMargins left="0.7" right="0.7" top="0.75" bottom="0.75" header="0.3" footer="0.3"/>
  <headerFooter>
    <oddHeader>&amp;C&amp;"Arial"&amp;10&amp;KE0603A OFFICIAL – Internal only&amp;1#_x000D_</oddHeader>
  </headerFooter>
  <customProperties>
    <customPr name="OrphanNamesChecked" r:id="rId1"/>
  </customPropertie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536E4-7D85-4EA8-AE6D-A38593D1C0BF}">
  <sheetPr>
    <tabColor rgb="FF9A8273"/>
  </sheetPr>
  <dimension ref="A1:BX38"/>
  <sheetViews>
    <sheetView showGridLines="0" zoomScale="70" zoomScaleNormal="70" workbookViewId="0">
      <pane ySplit="10" topLeftCell="A11" activePane="bottomLeft" state="frozen"/>
      <selection activeCell="A12" sqref="A12"/>
      <selection pane="bottomLeft"/>
    </sheetView>
  </sheetViews>
  <sheetFormatPr defaultColWidth="9.140625" defaultRowHeight="14.25" x14ac:dyDescent="0.2"/>
  <cols>
    <col min="1" max="1" width="4.5703125" style="99" customWidth="1"/>
    <col min="2" max="2" width="5.7109375" style="99" customWidth="1"/>
    <col min="3" max="3" width="50.7109375" style="99" customWidth="1"/>
    <col min="4" max="4" width="5.7109375" style="99" customWidth="1"/>
    <col min="5" max="5" width="50.7109375" style="99" customWidth="1"/>
    <col min="6" max="6" width="5.7109375" style="99" customWidth="1"/>
    <col min="7" max="7" width="50.7109375" style="99" customWidth="1"/>
    <col min="8" max="8" width="5.7109375" style="99" customWidth="1"/>
    <col min="9" max="11" width="50.7109375" style="99" customWidth="1"/>
    <col min="12" max="12" width="42.42578125" style="99" customWidth="1"/>
    <col min="13" max="13" width="27" style="99" customWidth="1"/>
    <col min="14" max="14" width="25.85546875" style="99" customWidth="1"/>
    <col min="15" max="15" width="9.140625" style="99" hidden="1" customWidth="1"/>
    <col min="16" max="24" width="0" style="99" hidden="1" customWidth="1"/>
    <col min="25" max="75" width="9.140625" style="191"/>
    <col min="76" max="16384" width="9.140625" style="99"/>
  </cols>
  <sheetData>
    <row r="1" spans="1:76" s="92" customFormat="1" ht="13.15" customHeight="1" x14ac:dyDescent="0.2">
      <c r="A1" s="89"/>
      <c r="B1" s="90"/>
      <c r="C1" s="90"/>
      <c r="D1" s="90"/>
      <c r="E1" s="90"/>
      <c r="F1" s="90"/>
      <c r="G1" s="90"/>
      <c r="H1" s="90"/>
      <c r="I1" s="90"/>
      <c r="J1" s="90"/>
      <c r="K1" s="90"/>
      <c r="L1" s="90"/>
      <c r="M1" s="90"/>
      <c r="N1" s="90"/>
      <c r="O1" s="91"/>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row>
    <row r="2" spans="1:76" s="92" customFormat="1" ht="28.15" customHeight="1" x14ac:dyDescent="0.2">
      <c r="A2" s="307" t="s">
        <v>501</v>
      </c>
      <c r="B2" s="298"/>
      <c r="C2" s="298"/>
      <c r="D2" s="298"/>
      <c r="E2" s="298"/>
      <c r="F2" s="298"/>
      <c r="G2" s="298"/>
      <c r="H2" s="298"/>
      <c r="I2" s="298"/>
      <c r="J2" s="298"/>
      <c r="K2" s="298"/>
      <c r="L2" s="298"/>
      <c r="M2" s="298"/>
      <c r="N2" s="298"/>
      <c r="O2" s="95"/>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row>
    <row r="3" spans="1:76" s="92" customFormat="1" ht="13.15" customHeight="1" x14ac:dyDescent="0.2">
      <c r="A3" s="96"/>
      <c r="B3" s="97"/>
      <c r="C3" s="97"/>
      <c r="D3" s="97"/>
      <c r="E3" s="97"/>
      <c r="F3" s="97"/>
      <c r="G3" s="97"/>
      <c r="H3" s="97"/>
      <c r="I3" s="94"/>
      <c r="J3" s="94"/>
      <c r="K3" s="94"/>
      <c r="L3" s="94"/>
      <c r="M3" s="94"/>
      <c r="N3" s="94"/>
      <c r="O3" s="95"/>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row>
    <row r="4" spans="1:76" s="92" customFormat="1" ht="55.5" customHeight="1" thickBot="1" x14ac:dyDescent="0.25">
      <c r="A4" s="96"/>
      <c r="B4" s="97"/>
      <c r="C4" s="97"/>
      <c r="D4" s="97"/>
      <c r="E4" s="97"/>
      <c r="F4" s="97"/>
      <c r="G4" s="97"/>
      <c r="H4" s="97"/>
      <c r="I4" s="94"/>
      <c r="J4" s="94"/>
      <c r="K4" s="94"/>
      <c r="L4" s="94"/>
      <c r="M4" s="94"/>
      <c r="N4" s="94"/>
      <c r="O4" s="95"/>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row>
    <row r="5" spans="1:76" s="92" customFormat="1" ht="13.5" hidden="1" thickBot="1" x14ac:dyDescent="0.25">
      <c r="A5" s="96"/>
      <c r="B5" s="97"/>
      <c r="C5" s="97"/>
      <c r="D5" s="97"/>
      <c r="E5" s="97"/>
      <c r="F5" s="97"/>
      <c r="G5" s="97"/>
      <c r="H5" s="97"/>
      <c r="I5" s="97"/>
      <c r="J5" s="97"/>
      <c r="K5" s="97"/>
      <c r="L5" s="97"/>
      <c r="M5" s="97"/>
      <c r="N5" s="97"/>
      <c r="O5" s="98"/>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row>
    <row r="6" spans="1:76" s="230" customFormat="1" ht="30.75" customHeight="1" x14ac:dyDescent="0.25">
      <c r="A6" s="308" t="s">
        <v>535</v>
      </c>
      <c r="B6" s="309"/>
      <c r="C6" s="309"/>
      <c r="D6" s="309"/>
      <c r="E6" s="309"/>
      <c r="F6" s="309"/>
      <c r="G6" s="309"/>
      <c r="H6" s="309"/>
      <c r="I6" s="309"/>
      <c r="J6" s="309"/>
      <c r="K6" s="309"/>
      <c r="L6" s="309"/>
      <c r="M6" s="309"/>
      <c r="N6" s="309"/>
      <c r="O6" s="229"/>
      <c r="Y6" s="231"/>
      <c r="Z6" s="231"/>
      <c r="AA6" s="231"/>
      <c r="AB6" s="231"/>
      <c r="AC6" s="231"/>
      <c r="AD6" s="231"/>
      <c r="AE6" s="231"/>
      <c r="AF6" s="231"/>
      <c r="AG6" s="231"/>
      <c r="AH6" s="231"/>
      <c r="AI6" s="231"/>
      <c r="AJ6" s="231"/>
      <c r="AK6" s="231"/>
      <c r="AL6" s="231"/>
      <c r="AM6" s="231"/>
      <c r="AN6" s="231"/>
      <c r="AO6" s="231"/>
      <c r="AP6" s="231"/>
      <c r="AQ6" s="231"/>
      <c r="AR6" s="231"/>
      <c r="AS6" s="231"/>
      <c r="AT6" s="231"/>
      <c r="AU6" s="231"/>
      <c r="AV6" s="231"/>
      <c r="AW6" s="231"/>
      <c r="AX6" s="231"/>
      <c r="AY6" s="231"/>
      <c r="AZ6" s="231"/>
      <c r="BA6" s="231"/>
      <c r="BB6" s="231"/>
      <c r="BC6" s="231"/>
      <c r="BD6" s="231"/>
      <c r="BE6" s="231"/>
      <c r="BF6" s="231"/>
      <c r="BG6" s="231"/>
      <c r="BH6" s="231"/>
      <c r="BI6" s="231"/>
      <c r="BJ6" s="231"/>
      <c r="BK6" s="231"/>
      <c r="BL6" s="231"/>
      <c r="BM6" s="231"/>
      <c r="BN6" s="231"/>
      <c r="BO6" s="231"/>
      <c r="BP6" s="231"/>
      <c r="BQ6" s="231"/>
      <c r="BR6" s="231"/>
      <c r="BS6" s="231"/>
      <c r="BT6" s="231"/>
      <c r="BU6" s="231"/>
      <c r="BV6" s="231"/>
      <c r="BW6" s="231"/>
    </row>
    <row r="7" spans="1:76" s="178" customFormat="1" ht="13.5" customHeight="1" thickBot="1" x14ac:dyDescent="0.25">
      <c r="A7" s="190"/>
      <c r="B7" s="180"/>
      <c r="C7" s="180"/>
      <c r="D7" s="180"/>
      <c r="E7" s="180"/>
      <c r="F7" s="180"/>
      <c r="G7" s="180"/>
      <c r="H7" s="180"/>
      <c r="I7" s="180"/>
      <c r="J7" s="180"/>
      <c r="K7" s="180"/>
      <c r="L7" s="180"/>
      <c r="M7" s="180"/>
      <c r="N7" s="180"/>
      <c r="O7" s="177"/>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row>
    <row r="8" spans="1:76" x14ac:dyDescent="0.2">
      <c r="L8" s="79" t="s">
        <v>411</v>
      </c>
      <c r="M8" s="100">
        <f>COUNT(M12,M14,M16,M18)</f>
        <v>0</v>
      </c>
      <c r="N8" s="100">
        <f>COUNT(N12,N14,N16,N18)</f>
        <v>0</v>
      </c>
      <c r="O8" s="101"/>
      <c r="P8" s="101">
        <f>IF(M8=0,0,IF(M8=N8,1,0))</f>
        <v>0</v>
      </c>
    </row>
    <row r="9" spans="1:76" x14ac:dyDescent="0.2">
      <c r="L9" s="46" t="s">
        <v>30</v>
      </c>
      <c r="M9" s="102" t="str">
        <f>IFERROR(AVERAGE(M12,M14,M16,M18),"Please select ratings")</f>
        <v>Please select ratings</v>
      </c>
      <c r="N9" s="102" t="str">
        <f>IFERROR(AVERAGE(N12,N14,N16,N18),"Please select ratings")</f>
        <v>Please select ratings</v>
      </c>
    </row>
    <row r="10" spans="1:76" s="13" customFormat="1" ht="47.25" thickBot="1" x14ac:dyDescent="0.3">
      <c r="A10" s="62"/>
      <c r="B10" s="63"/>
      <c r="C10" s="67" t="s">
        <v>31</v>
      </c>
      <c r="D10" s="67"/>
      <c r="E10" s="67" t="s">
        <v>32</v>
      </c>
      <c r="F10" s="67"/>
      <c r="G10" s="67" t="s">
        <v>33</v>
      </c>
      <c r="H10" s="67"/>
      <c r="I10" s="67" t="s">
        <v>34</v>
      </c>
      <c r="J10" s="67" t="s">
        <v>35</v>
      </c>
      <c r="K10" s="67" t="s">
        <v>36</v>
      </c>
      <c r="L10" s="67" t="s">
        <v>37</v>
      </c>
      <c r="M10" s="67" t="s">
        <v>418</v>
      </c>
      <c r="N10" s="68" t="s">
        <v>419</v>
      </c>
      <c r="O10" s="12"/>
      <c r="P10" s="12"/>
      <c r="Q10" s="12"/>
      <c r="R10" s="12"/>
      <c r="S10" s="12"/>
      <c r="T10" s="12"/>
      <c r="U10" s="12"/>
      <c r="V10" s="12"/>
      <c r="W10" s="12"/>
      <c r="X10" s="12"/>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4"/>
      <c r="BN10" s="184"/>
      <c r="BO10" s="184"/>
      <c r="BP10" s="184"/>
      <c r="BQ10" s="184"/>
      <c r="BR10" s="184"/>
      <c r="BS10" s="184"/>
      <c r="BT10" s="184"/>
      <c r="BU10" s="184"/>
      <c r="BV10" s="184"/>
      <c r="BW10" s="184"/>
    </row>
    <row r="11" spans="1:76" ht="17.649999999999999" customHeight="1" x14ac:dyDescent="0.2">
      <c r="A11" s="163" t="s">
        <v>374</v>
      </c>
      <c r="B11" s="157"/>
      <c r="C11" s="157"/>
      <c r="D11" s="157"/>
      <c r="E11" s="157"/>
      <c r="F11" s="64"/>
      <c r="G11" s="64"/>
      <c r="H11" s="64"/>
      <c r="I11" s="64"/>
      <c r="J11" s="64"/>
      <c r="K11" s="64"/>
      <c r="L11" s="64"/>
      <c r="M11" s="64"/>
      <c r="N11" s="69"/>
    </row>
    <row r="12" spans="1:76" s="101" customFormat="1" ht="252" customHeight="1" x14ac:dyDescent="0.25">
      <c r="A12" s="103" t="s">
        <v>72</v>
      </c>
      <c r="B12" s="103"/>
      <c r="C12" s="104" t="s">
        <v>382</v>
      </c>
      <c r="D12" s="105"/>
      <c r="E12" s="106" t="s">
        <v>481</v>
      </c>
      <c r="F12" s="105"/>
      <c r="G12" s="106" t="s">
        <v>556</v>
      </c>
      <c r="H12" s="105"/>
      <c r="I12" s="106" t="s">
        <v>557</v>
      </c>
      <c r="J12" s="105" t="s">
        <v>558</v>
      </c>
      <c r="K12" s="107" t="s">
        <v>39</v>
      </c>
      <c r="L12" s="107" t="s">
        <v>39</v>
      </c>
      <c r="M12" s="162" t="s">
        <v>505</v>
      </c>
      <c r="N12" s="162" t="s">
        <v>505</v>
      </c>
      <c r="P12" s="12" t="s">
        <v>505</v>
      </c>
      <c r="Y12" s="182"/>
      <c r="Z12" s="182"/>
      <c r="AA12" s="182"/>
      <c r="AB12" s="182"/>
      <c r="AC12" s="182"/>
      <c r="AD12" s="182"/>
      <c r="AE12" s="182"/>
      <c r="AF12" s="182"/>
      <c r="AG12" s="182"/>
      <c r="AH12" s="182"/>
      <c r="AI12" s="182"/>
      <c r="AJ12" s="182"/>
      <c r="AK12" s="182"/>
      <c r="AL12" s="182"/>
      <c r="AM12" s="182"/>
      <c r="AN12" s="182"/>
      <c r="AO12" s="182"/>
      <c r="AP12" s="182"/>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2"/>
      <c r="BR12" s="182"/>
      <c r="BS12" s="182"/>
      <c r="BT12" s="182"/>
      <c r="BU12" s="182"/>
      <c r="BV12" s="182"/>
      <c r="BW12" s="182"/>
    </row>
    <row r="13" spans="1:76" ht="18.75" customHeight="1" x14ac:dyDescent="0.2">
      <c r="A13" s="142" t="s">
        <v>388</v>
      </c>
      <c r="B13" s="143"/>
      <c r="C13" s="143"/>
      <c r="D13" s="143"/>
      <c r="E13" s="143"/>
      <c r="F13" s="143"/>
      <c r="G13" s="143"/>
      <c r="H13" s="143"/>
      <c r="I13" s="143"/>
      <c r="J13" s="143"/>
      <c r="K13" s="143"/>
      <c r="L13" s="143"/>
      <c r="M13" s="143"/>
      <c r="N13" s="150"/>
      <c r="P13" s="101">
        <v>1</v>
      </c>
    </row>
    <row r="14" spans="1:76" s="109" customFormat="1" ht="121.9" customHeight="1" x14ac:dyDescent="0.2">
      <c r="A14" s="105" t="s">
        <v>73</v>
      </c>
      <c r="B14" s="105"/>
      <c r="C14" s="104" t="s">
        <v>75</v>
      </c>
      <c r="D14" s="105"/>
      <c r="E14" s="106" t="s">
        <v>482</v>
      </c>
      <c r="F14" s="105"/>
      <c r="G14" s="106" t="s">
        <v>76</v>
      </c>
      <c r="H14" s="105"/>
      <c r="I14" s="104" t="s">
        <v>559</v>
      </c>
      <c r="J14" s="108" t="s">
        <v>560</v>
      </c>
      <c r="K14" s="107" t="s">
        <v>39</v>
      </c>
      <c r="L14" s="107" t="s">
        <v>39</v>
      </c>
      <c r="M14" s="162" t="s">
        <v>505</v>
      </c>
      <c r="N14" s="162" t="s">
        <v>505</v>
      </c>
      <c r="P14" s="101">
        <v>2</v>
      </c>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95"/>
      <c r="AW14" s="195"/>
      <c r="AX14" s="195"/>
      <c r="AY14" s="195"/>
      <c r="AZ14" s="195"/>
      <c r="BA14" s="195"/>
      <c r="BB14" s="195"/>
      <c r="BC14" s="195"/>
      <c r="BD14" s="195"/>
      <c r="BE14" s="195"/>
      <c r="BF14" s="195"/>
      <c r="BG14" s="195"/>
      <c r="BH14" s="195"/>
      <c r="BI14" s="195"/>
      <c r="BJ14" s="195"/>
      <c r="BK14" s="195"/>
      <c r="BL14" s="195"/>
      <c r="BM14" s="195"/>
      <c r="BN14" s="195"/>
      <c r="BO14" s="195"/>
      <c r="BP14" s="195"/>
      <c r="BQ14" s="195"/>
      <c r="BR14" s="195"/>
      <c r="BS14" s="195"/>
      <c r="BT14" s="195"/>
      <c r="BU14" s="195"/>
      <c r="BV14" s="195"/>
      <c r="BW14" s="195"/>
    </row>
    <row r="15" spans="1:76" ht="18.75" customHeight="1" x14ac:dyDescent="0.2">
      <c r="A15" s="142" t="s">
        <v>488</v>
      </c>
      <c r="B15" s="143"/>
      <c r="C15" s="143"/>
      <c r="D15" s="143"/>
      <c r="E15" s="143"/>
      <c r="F15" s="143"/>
      <c r="G15" s="143"/>
      <c r="H15" s="143"/>
      <c r="I15" s="143"/>
      <c r="J15" s="143"/>
      <c r="K15" s="143"/>
      <c r="L15" s="143"/>
      <c r="M15" s="143"/>
      <c r="N15" s="150"/>
      <c r="P15" s="101">
        <v>3</v>
      </c>
    </row>
    <row r="16" spans="1:76" s="101" customFormat="1" ht="344.25" customHeight="1" thickBot="1" x14ac:dyDescent="0.3">
      <c r="A16" s="103" t="s">
        <v>74</v>
      </c>
      <c r="B16" s="103"/>
      <c r="C16" s="104" t="s">
        <v>77</v>
      </c>
      <c r="D16" s="105"/>
      <c r="E16" s="106" t="s">
        <v>78</v>
      </c>
      <c r="F16" s="105"/>
      <c r="G16" s="106" t="s">
        <v>79</v>
      </c>
      <c r="H16" s="105"/>
      <c r="I16" s="104" t="s">
        <v>572</v>
      </c>
      <c r="J16" s="108" t="s">
        <v>561</v>
      </c>
      <c r="K16" s="107" t="s">
        <v>39</v>
      </c>
      <c r="L16" s="107" t="s">
        <v>39</v>
      </c>
      <c r="M16" s="162" t="s">
        <v>505</v>
      </c>
      <c r="N16" s="162" t="s">
        <v>505</v>
      </c>
      <c r="P16" s="101">
        <v>4</v>
      </c>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2"/>
      <c r="BH16" s="182"/>
      <c r="BI16" s="182"/>
      <c r="BJ16" s="182"/>
      <c r="BK16" s="182"/>
      <c r="BL16" s="182"/>
      <c r="BM16" s="182"/>
      <c r="BN16" s="182"/>
      <c r="BO16" s="182"/>
      <c r="BP16" s="182"/>
      <c r="BQ16" s="182"/>
      <c r="BR16" s="182"/>
      <c r="BS16" s="182"/>
      <c r="BT16" s="182"/>
      <c r="BU16" s="182"/>
      <c r="BV16" s="182"/>
      <c r="BW16" s="182"/>
    </row>
    <row r="17" spans="1:16" ht="17.649999999999999" customHeight="1" x14ac:dyDescent="0.2">
      <c r="A17" s="140" t="s">
        <v>480</v>
      </c>
      <c r="B17" s="141"/>
      <c r="C17" s="141"/>
      <c r="D17" s="141"/>
      <c r="E17" s="141"/>
      <c r="F17" s="66"/>
      <c r="G17" s="66"/>
      <c r="H17" s="66"/>
      <c r="I17" s="66"/>
      <c r="J17" s="66"/>
      <c r="K17" s="64"/>
      <c r="L17" s="64"/>
      <c r="M17" s="64"/>
      <c r="N17" s="164"/>
      <c r="P17" s="101"/>
    </row>
    <row r="18" spans="1:16" ht="85.5" x14ac:dyDescent="0.2">
      <c r="A18" s="103" t="s">
        <v>380</v>
      </c>
      <c r="B18" s="103"/>
      <c r="C18" s="104" t="s">
        <v>483</v>
      </c>
      <c r="D18" s="105"/>
      <c r="E18" s="106" t="s">
        <v>484</v>
      </c>
      <c r="F18" s="105"/>
      <c r="G18" s="106" t="s">
        <v>485</v>
      </c>
      <c r="H18" s="105"/>
      <c r="I18" s="104" t="s">
        <v>486</v>
      </c>
      <c r="J18" s="110" t="s">
        <v>487</v>
      </c>
      <c r="K18" s="107" t="s">
        <v>39</v>
      </c>
      <c r="L18" s="107" t="s">
        <v>39</v>
      </c>
      <c r="M18" s="162" t="s">
        <v>505</v>
      </c>
      <c r="N18" s="162" t="s">
        <v>505</v>
      </c>
      <c r="P18" s="101"/>
    </row>
    <row r="19" spans="1:16" x14ac:dyDescent="0.2">
      <c r="P19" s="101"/>
    </row>
    <row r="38" spans="13:13" ht="15" x14ac:dyDescent="0.2">
      <c r="M38" s="167"/>
    </row>
  </sheetData>
  <sheetProtection algorithmName="SHA-512" hashValue="/SI/9PZVwRCNDM+CPBE4fpUrHbW8IZz6qJsLY6wDYMpCvC031q2eHHa2xYu7brqfeubUJNuhCJHZkfj7Oss/4A==" saltValue="EEX62rzdxUAGLjpjAjjOcA==" spinCount="100000" sheet="1" formatCells="0" formatColumns="0" formatRows="0"/>
  <protectedRanges>
    <protectedRange algorithmName="SHA-512" hashValue="aSoZR3p7jQ922vjmAI1U1X7Wh4rbaiDwnwIYgwGi/4EOrgqifuS9y1zM1mcocvqKVB13ZfBC6ajJI0Q5wwMOzA==" saltValue="mVTjkzd2fmJbQYM1o5i2qQ==" spinCount="100000" sqref="N13 N15 N17" name="Range3"/>
    <protectedRange algorithmName="SHA-512" hashValue="JIunj+fOf7WqxSW6eJVVgjk74oAFWzb5NvLK/V5W0FzadJwXfryGgf7H5T3edrQXLFKr7CNd7R9prHcxV+5meg==" saltValue="x8pTLnf2xuktc9oArTecvg==" spinCount="100000" sqref="L12:L18" name="Range2"/>
    <protectedRange algorithmName="SHA-512" hashValue="XB572kX/X7GWnXowbTVn6ugIDCq60fS2LNbD4KPyGOPtNz4lJ14XcSg0Awv6cRfVoJwKLJXl9XcGf+1YzyjeMw==" saltValue="LpQzAmrg80mftMtqYSU21Q==" spinCount="100000" sqref="K12:K18" name="Range1"/>
  </protectedRanges>
  <mergeCells count="2">
    <mergeCell ref="A2:N2"/>
    <mergeCell ref="A6:N6"/>
  </mergeCells>
  <conditionalFormatting sqref="M1:M11 M13 M15 M17 M19:M37 M39:M1048576">
    <cfRule type="containsText" dxfId="1" priority="2" operator="containsText" text="Please tick one box or 2 adjacent boxes.">
      <formula>NOT(ISERROR(SEARCH("Please tick one box or 2 adjacent boxes.",M1)))</formula>
    </cfRule>
  </conditionalFormatting>
  <conditionalFormatting sqref="N9">
    <cfRule type="containsText" dxfId="0" priority="1" operator="containsText" text="Please tick one box or 2 adjacent boxes.">
      <formula>NOT(ISERROR(SEARCH("Please tick one box or 2 adjacent boxes.",N9)))</formula>
    </cfRule>
  </conditionalFormatting>
  <dataValidations count="1">
    <dataValidation type="list" allowBlank="1" showInputMessage="1" showErrorMessage="1" sqref="M12:N12 M14:N14 M16:N16 M18:N18" xr:uid="{8EA378C7-F933-4777-BF9D-B9FC82AFB079}">
      <formula1>$P$12:$P$16</formula1>
    </dataValidation>
  </dataValidations>
  <pageMargins left="0.7" right="0.7" top="0.75" bottom="0.75" header="0.3" footer="0.3"/>
  <headerFooter>
    <oddHeader>&amp;C&amp;"Arial"&amp;10&amp;KE0603A OFFICIAL – Internal only&amp;1#_x000D_</oddHeader>
  </headerFooter>
  <customProperties>
    <customPr name="OrphanNamesChecked" r:id="rId1"/>
  </customPropertie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2948E-1333-4224-A7D2-DC09D2C07153}">
  <dimension ref="A1:W26"/>
  <sheetViews>
    <sheetView showGridLines="0" zoomScale="85" zoomScaleNormal="85" workbookViewId="0">
      <selection activeCell="D30" sqref="D30"/>
    </sheetView>
  </sheetViews>
  <sheetFormatPr defaultRowHeight="15" x14ac:dyDescent="0.25"/>
  <cols>
    <col min="1" max="1" width="2.5703125" customWidth="1"/>
    <col min="2" max="2" width="147.85546875" customWidth="1"/>
    <col min="3" max="3" width="26.85546875" customWidth="1"/>
    <col min="4" max="4" width="31.28515625" customWidth="1"/>
  </cols>
  <sheetData>
    <row r="1" spans="1:23" ht="26.25" x14ac:dyDescent="0.25">
      <c r="A1" s="99"/>
      <c r="B1" s="298" t="s">
        <v>489</v>
      </c>
      <c r="C1" s="298"/>
      <c r="D1" s="298"/>
      <c r="E1" s="196"/>
      <c r="F1" s="196"/>
      <c r="G1" s="196"/>
      <c r="H1" s="137"/>
      <c r="I1" s="137"/>
      <c r="J1" s="137"/>
      <c r="K1" s="137"/>
      <c r="L1" s="137"/>
      <c r="M1" s="137"/>
      <c r="N1" s="137"/>
      <c r="O1" s="137"/>
      <c r="P1" s="137"/>
      <c r="Q1" s="137"/>
      <c r="R1" s="137"/>
      <c r="S1" s="137"/>
      <c r="T1" s="137"/>
      <c r="U1" s="137"/>
      <c r="V1" s="137"/>
      <c r="W1" s="137"/>
    </row>
    <row r="2" spans="1:23" ht="26.25" x14ac:dyDescent="0.25">
      <c r="A2" s="99"/>
      <c r="B2" s="298"/>
      <c r="C2" s="298"/>
      <c r="D2" s="298"/>
      <c r="E2" s="196"/>
      <c r="F2" s="196"/>
      <c r="G2" s="196"/>
      <c r="H2" s="137"/>
      <c r="I2" s="137"/>
      <c r="J2" s="137"/>
      <c r="K2" s="137"/>
      <c r="L2" s="137"/>
      <c r="M2" s="137"/>
      <c r="N2" s="137"/>
      <c r="O2" s="137"/>
      <c r="P2" s="137"/>
      <c r="Q2" s="137"/>
      <c r="R2" s="137"/>
      <c r="S2" s="137"/>
      <c r="T2" s="137"/>
      <c r="U2" s="137"/>
      <c r="V2" s="137"/>
      <c r="W2" s="137"/>
    </row>
    <row r="3" spans="1:23" ht="26.25" x14ac:dyDescent="0.25">
      <c r="A3" s="99"/>
      <c r="B3" s="298"/>
      <c r="C3" s="298"/>
      <c r="D3" s="298"/>
      <c r="E3" s="196"/>
      <c r="F3" s="196"/>
      <c r="G3" s="196"/>
      <c r="H3" s="137"/>
      <c r="I3" s="137"/>
      <c r="J3" s="137"/>
      <c r="K3" s="137"/>
      <c r="L3" s="137"/>
      <c r="M3" s="137"/>
      <c r="N3" s="137"/>
      <c r="O3" s="137"/>
      <c r="P3" s="137"/>
      <c r="Q3" s="137"/>
      <c r="R3" s="137"/>
      <c r="S3" s="137"/>
      <c r="T3" s="137"/>
      <c r="U3" s="137"/>
      <c r="V3" s="137"/>
      <c r="W3" s="137"/>
    </row>
    <row r="4" spans="1:23" ht="15.75" thickBot="1" x14ac:dyDescent="0.3">
      <c r="A4" s="99"/>
      <c r="B4" s="99"/>
      <c r="C4" s="99"/>
      <c r="D4" s="99"/>
      <c r="E4" s="99"/>
      <c r="F4" s="99"/>
      <c r="G4" s="99"/>
    </row>
    <row r="5" spans="1:23" ht="18.75" thickBot="1" x14ac:dyDescent="0.3">
      <c r="A5" s="99"/>
      <c r="B5" s="217" t="s">
        <v>490</v>
      </c>
      <c r="C5" s="218" t="s">
        <v>491</v>
      </c>
      <c r="D5" s="219" t="s">
        <v>492</v>
      </c>
      <c r="E5" s="99"/>
      <c r="F5" s="99"/>
      <c r="G5" s="99"/>
    </row>
    <row r="6" spans="1:23" x14ac:dyDescent="0.25">
      <c r="A6" s="99"/>
      <c r="B6" s="204" t="s">
        <v>493</v>
      </c>
      <c r="C6" s="205" t="s">
        <v>498</v>
      </c>
      <c r="D6" s="206" t="s">
        <v>39</v>
      </c>
      <c r="E6" s="99"/>
      <c r="F6" s="197" t="s">
        <v>494</v>
      </c>
      <c r="G6" s="99"/>
      <c r="H6" s="138" t="s">
        <v>495</v>
      </c>
    </row>
    <row r="7" spans="1:23" x14ac:dyDescent="0.25">
      <c r="A7" s="99"/>
      <c r="B7" s="207" t="s">
        <v>496</v>
      </c>
      <c r="C7" s="208" t="s">
        <v>495</v>
      </c>
      <c r="D7" s="209" t="s">
        <v>39</v>
      </c>
      <c r="E7" s="99"/>
      <c r="F7" s="197" t="s">
        <v>498</v>
      </c>
      <c r="G7" s="99"/>
      <c r="H7" s="138" t="s">
        <v>497</v>
      </c>
    </row>
    <row r="8" spans="1:23" x14ac:dyDescent="0.25">
      <c r="A8" s="99"/>
      <c r="B8" s="210" t="s">
        <v>499</v>
      </c>
      <c r="C8" s="211">
        <v>45107</v>
      </c>
      <c r="D8" s="209" t="s">
        <v>39</v>
      </c>
      <c r="E8" s="99"/>
      <c r="F8" s="99"/>
      <c r="G8" s="99"/>
    </row>
    <row r="9" spans="1:23" x14ac:dyDescent="0.25">
      <c r="A9" s="99"/>
      <c r="B9" s="207" t="s">
        <v>562</v>
      </c>
      <c r="C9" s="212">
        <v>1000000</v>
      </c>
      <c r="D9" s="209" t="s">
        <v>39</v>
      </c>
      <c r="E9" s="99"/>
      <c r="F9" s="197"/>
      <c r="G9" s="99"/>
      <c r="H9" s="138"/>
    </row>
    <row r="10" spans="1:23" x14ac:dyDescent="0.25">
      <c r="A10" s="99"/>
      <c r="B10" s="207" t="s">
        <v>563</v>
      </c>
      <c r="C10" s="212">
        <v>1000000</v>
      </c>
      <c r="D10" s="209" t="s">
        <v>39</v>
      </c>
      <c r="E10" s="99"/>
      <c r="F10" s="197"/>
      <c r="G10" s="99"/>
      <c r="H10" s="138"/>
    </row>
    <row r="11" spans="1:23" x14ac:dyDescent="0.25">
      <c r="A11" s="99"/>
      <c r="B11" s="207" t="s">
        <v>564</v>
      </c>
      <c r="C11" s="212">
        <v>1000000</v>
      </c>
      <c r="D11" s="209" t="s">
        <v>39</v>
      </c>
      <c r="E11" s="99"/>
      <c r="F11" s="197"/>
      <c r="G11" s="99"/>
      <c r="H11" s="138"/>
    </row>
    <row r="12" spans="1:23" x14ac:dyDescent="0.25">
      <c r="A12" s="99"/>
      <c r="B12" s="207" t="s">
        <v>565</v>
      </c>
      <c r="C12" s="213">
        <v>1</v>
      </c>
      <c r="D12" s="206" t="s">
        <v>39</v>
      </c>
      <c r="E12" s="99"/>
      <c r="F12" s="197"/>
      <c r="G12" s="99"/>
      <c r="H12" s="138"/>
    </row>
    <row r="13" spans="1:23" ht="15.75" thickBot="1" x14ac:dyDescent="0.3">
      <c r="A13" s="99"/>
      <c r="B13" s="214" t="s">
        <v>566</v>
      </c>
      <c r="C13" s="215">
        <v>3</v>
      </c>
      <c r="D13" s="216" t="s">
        <v>39</v>
      </c>
      <c r="E13" s="99"/>
      <c r="F13" s="197"/>
      <c r="G13" s="99"/>
      <c r="H13" s="138"/>
    </row>
    <row r="14" spans="1:23" x14ac:dyDescent="0.25">
      <c r="A14" s="99"/>
      <c r="B14" s="99"/>
      <c r="C14" s="99"/>
      <c r="D14" s="99"/>
      <c r="E14" s="99"/>
      <c r="F14" s="99"/>
      <c r="G14" s="99"/>
    </row>
    <row r="15" spans="1:23" x14ac:dyDescent="0.25">
      <c r="A15" s="99"/>
      <c r="B15" s="99"/>
      <c r="C15" s="99"/>
      <c r="D15" s="99"/>
      <c r="E15" s="99"/>
      <c r="F15" s="99"/>
      <c r="G15" s="99"/>
    </row>
    <row r="16" spans="1:23" x14ac:dyDescent="0.25">
      <c r="A16" s="99"/>
      <c r="B16" s="99"/>
      <c r="C16" s="99"/>
      <c r="D16" s="99"/>
      <c r="E16" s="99"/>
      <c r="F16" s="99"/>
      <c r="G16" s="99"/>
    </row>
    <row r="17" spans="1:7" x14ac:dyDescent="0.25">
      <c r="A17" s="99"/>
      <c r="B17" s="99"/>
      <c r="C17" s="99"/>
      <c r="D17" s="99"/>
      <c r="E17" s="99"/>
      <c r="F17" s="99"/>
      <c r="G17" s="99"/>
    </row>
    <row r="18" spans="1:7" x14ac:dyDescent="0.25">
      <c r="A18" s="99"/>
      <c r="B18" s="99"/>
      <c r="C18" s="99"/>
      <c r="D18" s="99"/>
      <c r="E18" s="99"/>
      <c r="F18" s="99"/>
      <c r="G18" s="99"/>
    </row>
    <row r="19" spans="1:7" x14ac:dyDescent="0.25">
      <c r="A19" s="99"/>
      <c r="B19" s="99"/>
      <c r="C19" s="99"/>
      <c r="D19" s="99"/>
      <c r="E19" s="99"/>
      <c r="F19" s="99"/>
      <c r="G19" s="99"/>
    </row>
    <row r="20" spans="1:7" x14ac:dyDescent="0.25">
      <c r="A20" s="99"/>
      <c r="B20" s="99"/>
      <c r="C20" s="99"/>
      <c r="D20" s="99"/>
      <c r="E20" s="99"/>
      <c r="F20" s="99"/>
      <c r="G20" s="99"/>
    </row>
    <row r="21" spans="1:7" x14ac:dyDescent="0.25">
      <c r="A21" s="99"/>
      <c r="B21" s="99"/>
      <c r="C21" s="99"/>
      <c r="D21" s="99"/>
      <c r="E21" s="99"/>
      <c r="F21" s="99"/>
      <c r="G21" s="99"/>
    </row>
    <row r="22" spans="1:7" x14ac:dyDescent="0.25">
      <c r="A22" s="99"/>
      <c r="B22" s="99"/>
      <c r="C22" s="99"/>
      <c r="D22" s="99"/>
      <c r="E22" s="99"/>
      <c r="F22" s="99"/>
      <c r="G22" s="99"/>
    </row>
    <row r="23" spans="1:7" x14ac:dyDescent="0.25">
      <c r="A23" s="99"/>
      <c r="B23" s="99"/>
      <c r="C23" s="99"/>
      <c r="D23" s="99"/>
      <c r="E23" s="99"/>
      <c r="F23" s="99"/>
      <c r="G23" s="99"/>
    </row>
    <row r="24" spans="1:7" x14ac:dyDescent="0.25">
      <c r="A24" s="99"/>
      <c r="B24" s="99"/>
      <c r="C24" s="99"/>
      <c r="D24" s="99"/>
      <c r="E24" s="99"/>
      <c r="F24" s="99"/>
      <c r="G24" s="99"/>
    </row>
    <row r="25" spans="1:7" x14ac:dyDescent="0.25">
      <c r="A25" s="99"/>
      <c r="B25" s="99"/>
      <c r="C25" s="99"/>
      <c r="D25" s="99"/>
      <c r="E25" s="99"/>
      <c r="F25" s="99"/>
      <c r="G25" s="99"/>
    </row>
    <row r="26" spans="1:7" x14ac:dyDescent="0.25">
      <c r="A26" s="99"/>
      <c r="B26" s="99"/>
      <c r="C26" s="99"/>
      <c r="D26" s="99"/>
      <c r="E26" s="99"/>
      <c r="F26" s="99"/>
      <c r="G26" s="99"/>
    </row>
  </sheetData>
  <sheetProtection algorithmName="SHA-512" hashValue="HXVSroFezf/2fVeI+NE9TakD7z0fEBp9oE4JYTP9b8RULqtKuuNZ/+cVmeyNDeEk0xRpsnPMEewttGepWqdbxA==" saltValue="ifCA2pbULPTh165LAFSbrg==" spinCount="100000" sheet="1" objects="1" scenarios="1"/>
  <protectedRanges>
    <protectedRange sqref="D6:D13" name="Range1"/>
  </protectedRanges>
  <mergeCells count="1">
    <mergeCell ref="B1:D3"/>
  </mergeCells>
  <dataValidations count="2">
    <dataValidation type="list" allowBlank="1" showInputMessage="1" showErrorMessage="1" sqref="C6" xr:uid="{CDAECB73-3E94-4A57-A473-571944669992}">
      <formula1>$F$6:$F$7</formula1>
    </dataValidation>
    <dataValidation type="list" allowBlank="1" showInputMessage="1" showErrorMessage="1" sqref="C7" xr:uid="{E2A04853-042B-4E5A-A489-3225F237DEB4}">
      <formula1>$H$6:$H$7</formula1>
    </dataValidation>
  </dataValidations>
  <pageMargins left="0.7" right="0.7" top="0.75" bottom="0.75" header="0.3" footer="0.3"/>
  <customProperties>
    <customPr name="OrphanNamesChecked" r:id="rId1"/>
  </customPropertie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BA809-20E9-415C-A598-4CFDD21B505A}">
  <dimension ref="A1:E43"/>
  <sheetViews>
    <sheetView showGridLines="0" zoomScale="85" zoomScaleNormal="85" workbookViewId="0">
      <selection activeCell="A13" sqref="A13:C13"/>
    </sheetView>
  </sheetViews>
  <sheetFormatPr defaultRowHeight="15" x14ac:dyDescent="0.25"/>
  <cols>
    <col min="1" max="1" width="229.42578125" customWidth="1"/>
  </cols>
  <sheetData>
    <row r="1" spans="1:5" ht="16.5" customHeight="1" x14ac:dyDescent="0.25">
      <c r="A1" s="198"/>
      <c r="B1" s="198"/>
      <c r="C1" s="198"/>
      <c r="D1" s="198"/>
      <c r="E1" s="198"/>
    </row>
    <row r="2" spans="1:5" ht="135" customHeight="1" x14ac:dyDescent="0.25">
      <c r="A2" s="199"/>
      <c r="B2" s="199"/>
      <c r="C2" s="199"/>
      <c r="D2" s="198"/>
      <c r="E2" s="198"/>
    </row>
    <row r="3" spans="1:5" ht="18" x14ac:dyDescent="0.25">
      <c r="A3" s="200" t="s">
        <v>575</v>
      </c>
      <c r="B3" s="199"/>
      <c r="C3" s="199"/>
      <c r="D3" s="198"/>
      <c r="E3" s="198"/>
    </row>
    <row r="4" spans="1:5" ht="18" x14ac:dyDescent="0.25">
      <c r="A4" s="199"/>
      <c r="B4" s="199"/>
      <c r="C4" s="199"/>
      <c r="D4" s="198"/>
      <c r="E4" s="198"/>
    </row>
    <row r="5" spans="1:5" ht="25.5" customHeight="1" x14ac:dyDescent="0.25">
      <c r="A5" s="311" t="s">
        <v>568</v>
      </c>
      <c r="B5" s="311"/>
      <c r="C5" s="311"/>
      <c r="D5" s="198"/>
      <c r="E5" s="198"/>
    </row>
    <row r="6" spans="1:5" ht="5.25" customHeight="1" x14ac:dyDescent="0.25">
      <c r="A6" s="310"/>
      <c r="B6" s="310"/>
      <c r="C6" s="310"/>
      <c r="D6" s="198"/>
      <c r="E6" s="198"/>
    </row>
    <row r="7" spans="1:5" ht="20.65" customHeight="1" x14ac:dyDescent="0.25">
      <c r="A7" s="311" t="s">
        <v>80</v>
      </c>
      <c r="B7" s="311"/>
      <c r="C7" s="311"/>
      <c r="D7" s="198"/>
      <c r="E7" s="198"/>
    </row>
    <row r="8" spans="1:5" ht="18" x14ac:dyDescent="0.25">
      <c r="A8" s="310"/>
      <c r="B8" s="310"/>
      <c r="C8" s="310"/>
      <c r="D8" s="198"/>
      <c r="E8" s="198"/>
    </row>
    <row r="9" spans="1:5" ht="18" x14ac:dyDescent="0.25">
      <c r="A9" s="310"/>
      <c r="B9" s="310"/>
      <c r="C9" s="310"/>
      <c r="D9" s="198"/>
      <c r="E9" s="198"/>
    </row>
    <row r="10" spans="1:5" ht="18" x14ac:dyDescent="0.25">
      <c r="A10" s="310"/>
      <c r="B10" s="310"/>
      <c r="C10" s="310"/>
      <c r="D10" s="198"/>
      <c r="E10" s="198"/>
    </row>
    <row r="11" spans="1:5" ht="24.75" customHeight="1" x14ac:dyDescent="0.25">
      <c r="A11" s="311" t="s">
        <v>567</v>
      </c>
      <c r="B11" s="311"/>
      <c r="C11" s="311"/>
      <c r="D11" s="198"/>
      <c r="E11" s="198"/>
    </row>
    <row r="12" spans="1:5" ht="18" x14ac:dyDescent="0.25">
      <c r="A12" s="311"/>
      <c r="B12" s="311"/>
      <c r="C12" s="311"/>
      <c r="D12" s="198"/>
      <c r="E12" s="198"/>
    </row>
    <row r="13" spans="1:5" ht="25.5" customHeight="1" x14ac:dyDescent="0.25">
      <c r="A13" s="311" t="s">
        <v>569</v>
      </c>
      <c r="B13" s="311"/>
      <c r="C13" s="311"/>
      <c r="D13" s="198"/>
      <c r="E13" s="198"/>
    </row>
    <row r="14" spans="1:5" ht="18" x14ac:dyDescent="0.25">
      <c r="A14" s="311"/>
      <c r="B14" s="311"/>
      <c r="C14" s="311"/>
      <c r="D14" s="198"/>
      <c r="E14" s="198"/>
    </row>
    <row r="15" spans="1:5" ht="8.25" customHeight="1" x14ac:dyDescent="0.25">
      <c r="A15" s="311"/>
      <c r="B15" s="311"/>
      <c r="C15" s="311"/>
      <c r="D15" s="198"/>
      <c r="E15" s="198"/>
    </row>
    <row r="16" spans="1:5" ht="18" hidden="1" x14ac:dyDescent="0.25">
      <c r="A16" s="199"/>
      <c r="B16" s="199"/>
      <c r="C16" s="199"/>
      <c r="D16" s="198"/>
      <c r="E16" s="198"/>
    </row>
    <row r="17" spans="1:5" ht="18" hidden="1" x14ac:dyDescent="0.25">
      <c r="A17" s="199"/>
      <c r="B17" s="199"/>
      <c r="C17" s="199"/>
      <c r="D17" s="198"/>
      <c r="E17" s="198"/>
    </row>
    <row r="18" spans="1:5" ht="18" x14ac:dyDescent="0.25">
      <c r="A18" s="198"/>
      <c r="B18" s="198"/>
      <c r="C18" s="198"/>
      <c r="D18" s="198"/>
      <c r="E18" s="198"/>
    </row>
    <row r="19" spans="1:5" ht="18" x14ac:dyDescent="0.25">
      <c r="A19" s="198"/>
      <c r="B19" s="198"/>
      <c r="C19" s="198"/>
      <c r="D19" s="198"/>
      <c r="E19" s="198"/>
    </row>
    <row r="20" spans="1:5" ht="18" x14ac:dyDescent="0.25">
      <c r="A20" s="198"/>
      <c r="B20" s="198"/>
      <c r="C20" s="198"/>
      <c r="D20" s="198"/>
      <c r="E20" s="198"/>
    </row>
    <row r="21" spans="1:5" ht="18" x14ac:dyDescent="0.25">
      <c r="A21" s="198"/>
      <c r="B21" s="198"/>
      <c r="C21" s="198"/>
      <c r="D21" s="198"/>
      <c r="E21" s="198"/>
    </row>
    <row r="22" spans="1:5" ht="18" x14ac:dyDescent="0.25">
      <c r="A22" s="198"/>
      <c r="B22" s="198"/>
      <c r="C22" s="198"/>
      <c r="D22" s="198"/>
      <c r="E22" s="198"/>
    </row>
    <row r="23" spans="1:5" ht="18" x14ac:dyDescent="0.25">
      <c r="A23" s="198"/>
      <c r="B23" s="198"/>
      <c r="C23" s="198"/>
      <c r="D23" s="198"/>
      <c r="E23" s="198"/>
    </row>
    <row r="24" spans="1:5" ht="18" x14ac:dyDescent="0.25">
      <c r="A24" s="198"/>
      <c r="B24" s="198"/>
      <c r="C24" s="198"/>
      <c r="D24" s="198"/>
      <c r="E24" s="198"/>
    </row>
    <row r="25" spans="1:5" ht="18" x14ac:dyDescent="0.25">
      <c r="A25" s="198"/>
      <c r="B25" s="198"/>
      <c r="C25" s="198"/>
      <c r="D25" s="198"/>
      <c r="E25" s="198"/>
    </row>
    <row r="26" spans="1:5" ht="18" x14ac:dyDescent="0.25">
      <c r="A26" s="198"/>
      <c r="B26" s="198"/>
      <c r="C26" s="198"/>
      <c r="D26" s="198"/>
      <c r="E26" s="198"/>
    </row>
    <row r="27" spans="1:5" ht="18" x14ac:dyDescent="0.25">
      <c r="A27" s="198"/>
      <c r="B27" s="198"/>
      <c r="C27" s="198"/>
      <c r="D27" s="198"/>
      <c r="E27" s="198"/>
    </row>
    <row r="28" spans="1:5" ht="18" x14ac:dyDescent="0.25">
      <c r="A28" s="198"/>
      <c r="B28" s="198"/>
      <c r="C28" s="198"/>
      <c r="D28" s="198"/>
      <c r="E28" s="198"/>
    </row>
    <row r="29" spans="1:5" ht="18" x14ac:dyDescent="0.25">
      <c r="A29" s="198"/>
      <c r="B29" s="198"/>
      <c r="C29" s="198"/>
      <c r="D29" s="198"/>
      <c r="E29" s="198"/>
    </row>
    <row r="30" spans="1:5" ht="18" x14ac:dyDescent="0.25">
      <c r="A30" s="198"/>
      <c r="B30" s="198"/>
      <c r="C30" s="198"/>
      <c r="D30" s="198"/>
      <c r="E30" s="198"/>
    </row>
    <row r="31" spans="1:5" ht="18" x14ac:dyDescent="0.25">
      <c r="A31" s="198"/>
      <c r="B31" s="198"/>
      <c r="C31" s="198"/>
      <c r="D31" s="198"/>
      <c r="E31" s="198"/>
    </row>
    <row r="32" spans="1:5" ht="18" x14ac:dyDescent="0.25">
      <c r="A32" s="198"/>
      <c r="B32" s="198"/>
      <c r="C32" s="198"/>
      <c r="D32" s="198"/>
      <c r="E32" s="198"/>
    </row>
    <row r="33" spans="1:5" ht="18" x14ac:dyDescent="0.25">
      <c r="A33" s="198"/>
      <c r="B33" s="198"/>
      <c r="C33" s="198"/>
      <c r="D33" s="198"/>
      <c r="E33" s="198"/>
    </row>
    <row r="34" spans="1:5" ht="18" x14ac:dyDescent="0.25">
      <c r="A34" s="198"/>
      <c r="B34" s="198"/>
      <c r="C34" s="198"/>
      <c r="D34" s="198"/>
      <c r="E34" s="198"/>
    </row>
    <row r="35" spans="1:5" ht="18" x14ac:dyDescent="0.25">
      <c r="A35" s="198"/>
      <c r="B35" s="198"/>
      <c r="C35" s="198"/>
      <c r="D35" s="198"/>
      <c r="E35" s="198"/>
    </row>
    <row r="36" spans="1:5" ht="18" x14ac:dyDescent="0.25">
      <c r="A36" s="198"/>
      <c r="B36" s="198"/>
      <c r="C36" s="198"/>
      <c r="D36" s="198"/>
      <c r="E36" s="198"/>
    </row>
    <row r="37" spans="1:5" ht="18" x14ac:dyDescent="0.25">
      <c r="A37" s="198"/>
      <c r="B37" s="198"/>
      <c r="C37" s="198"/>
      <c r="D37" s="198"/>
      <c r="E37" s="198"/>
    </row>
    <row r="38" spans="1:5" ht="18" x14ac:dyDescent="0.25">
      <c r="A38" s="198"/>
      <c r="B38" s="198"/>
      <c r="C38" s="198"/>
      <c r="D38" s="198"/>
      <c r="E38" s="198"/>
    </row>
    <row r="39" spans="1:5" ht="18" x14ac:dyDescent="0.25">
      <c r="A39" s="198"/>
      <c r="B39" s="198"/>
      <c r="C39" s="198"/>
      <c r="D39" s="198"/>
      <c r="E39" s="198"/>
    </row>
    <row r="40" spans="1:5" ht="18" x14ac:dyDescent="0.25">
      <c r="A40" s="198"/>
      <c r="B40" s="198"/>
      <c r="C40" s="198"/>
      <c r="D40" s="198"/>
      <c r="E40" s="198"/>
    </row>
    <row r="41" spans="1:5" ht="18" x14ac:dyDescent="0.25">
      <c r="A41" s="198"/>
      <c r="B41" s="198"/>
      <c r="C41" s="198"/>
      <c r="D41" s="198"/>
      <c r="E41" s="198"/>
    </row>
    <row r="42" spans="1:5" ht="18" x14ac:dyDescent="0.25">
      <c r="A42" s="198"/>
      <c r="B42" s="198"/>
      <c r="C42" s="198"/>
      <c r="D42" s="198"/>
      <c r="E42" s="198"/>
    </row>
    <row r="43" spans="1:5" ht="18" x14ac:dyDescent="0.25">
      <c r="A43" s="198"/>
      <c r="B43" s="198"/>
      <c r="C43" s="198"/>
      <c r="D43" s="198"/>
      <c r="E43" s="198"/>
    </row>
  </sheetData>
  <sheetProtection algorithmName="SHA-512" hashValue="jqUye2q54//wnwUBUozVlWbwzTpH6wSnm082pOnN14ksgsTWJdSi/T0iCGR7kN28exDdGl6Wl+jCAnLsaU+BsQ==" saltValue="ucjhbAC6qS7zzwSY0j72jw==" spinCount="100000" sheet="1" objects="1" scenarios="1"/>
  <mergeCells count="11">
    <mergeCell ref="A11:C11"/>
    <mergeCell ref="A12:C12"/>
    <mergeCell ref="A13:C13"/>
    <mergeCell ref="A14:C14"/>
    <mergeCell ref="A15:C15"/>
    <mergeCell ref="A10:C10"/>
    <mergeCell ref="A5:C5"/>
    <mergeCell ref="A6:C6"/>
    <mergeCell ref="A7:C7"/>
    <mergeCell ref="A8:C8"/>
    <mergeCell ref="A9:C9"/>
  </mergeCells>
  <pageMargins left="0.7" right="0.7" top="0.75" bottom="0.75" header="0.3" footer="0.3"/>
  <pageSetup orientation="portrait" horizontalDpi="1200" verticalDpi="1200" r:id="rId1"/>
  <headerFooter>
    <oddHeader>&amp;C&amp;"Arial"&amp;10&amp;KE0603A OFFICIAL – Internal only&amp;1#_x000D_</oddHeader>
  </headerFooter>
  <customProperties>
    <customPr name="OrphanNamesChecke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A123B-3072-432B-A5B8-1B6A99CC21BE}">
  <dimension ref="A1:E509"/>
  <sheetViews>
    <sheetView showGridLines="0" workbookViewId="0">
      <selection activeCell="F20" sqref="F20"/>
    </sheetView>
  </sheetViews>
  <sheetFormatPr defaultRowHeight="15" x14ac:dyDescent="0.25"/>
  <cols>
    <col min="2" max="2" width="15.42578125" style="52" customWidth="1"/>
    <col min="3" max="3" width="83.140625" customWidth="1"/>
  </cols>
  <sheetData>
    <row r="1" spans="1:5" x14ac:dyDescent="0.25">
      <c r="A1" s="201"/>
      <c r="B1" s="202" t="s">
        <v>81</v>
      </c>
      <c r="C1" s="203" t="s">
        <v>82</v>
      </c>
      <c r="D1" s="99"/>
      <c r="E1" s="99"/>
    </row>
    <row r="2" spans="1:5" x14ac:dyDescent="0.25">
      <c r="A2" s="201"/>
      <c r="B2" s="173">
        <v>45292</v>
      </c>
      <c r="C2" s="174">
        <v>1</v>
      </c>
      <c r="D2" s="99"/>
      <c r="E2" s="99"/>
    </row>
    <row r="3" spans="1:5" x14ac:dyDescent="0.25">
      <c r="A3" s="201"/>
      <c r="B3" s="173">
        <v>45597</v>
      </c>
      <c r="C3" s="174">
        <v>2</v>
      </c>
      <c r="D3" s="99"/>
      <c r="E3" s="99"/>
    </row>
    <row r="4" spans="1:5" x14ac:dyDescent="0.25">
      <c r="A4" s="201"/>
      <c r="B4" s="173">
        <v>45748</v>
      </c>
      <c r="C4" s="174" t="s">
        <v>574</v>
      </c>
      <c r="D4" s="99"/>
      <c r="E4" s="99"/>
    </row>
    <row r="5" spans="1:5" x14ac:dyDescent="0.25">
      <c r="A5" s="201"/>
      <c r="B5" s="55"/>
      <c r="C5" s="54"/>
      <c r="D5" s="99"/>
      <c r="E5" s="99"/>
    </row>
    <row r="6" spans="1:5" x14ac:dyDescent="0.25">
      <c r="A6" s="201"/>
      <c r="B6" s="55"/>
      <c r="C6" s="54"/>
      <c r="D6" s="99"/>
      <c r="E6" s="99"/>
    </row>
    <row r="7" spans="1:5" x14ac:dyDescent="0.25">
      <c r="A7" s="201"/>
      <c r="B7" s="55"/>
      <c r="C7" s="54"/>
      <c r="D7" s="99"/>
      <c r="E7" s="99"/>
    </row>
    <row r="8" spans="1:5" x14ac:dyDescent="0.25">
      <c r="A8" s="201"/>
      <c r="B8" s="55"/>
      <c r="C8" s="54"/>
      <c r="D8" s="99"/>
      <c r="E8" s="99"/>
    </row>
    <row r="9" spans="1:5" x14ac:dyDescent="0.25">
      <c r="A9" s="201"/>
      <c r="B9" s="55"/>
      <c r="C9" s="54"/>
      <c r="D9" s="99"/>
      <c r="E9" s="99"/>
    </row>
    <row r="10" spans="1:5" x14ac:dyDescent="0.25">
      <c r="A10" s="201"/>
      <c r="B10" s="55"/>
      <c r="C10" s="56"/>
      <c r="D10" s="99"/>
      <c r="E10" s="99"/>
    </row>
    <row r="11" spans="1:5" x14ac:dyDescent="0.25">
      <c r="A11" s="201"/>
      <c r="B11" s="55"/>
      <c r="C11" s="54"/>
      <c r="D11" s="99"/>
      <c r="E11" s="99"/>
    </row>
    <row r="12" spans="1:5" x14ac:dyDescent="0.25">
      <c r="A12" s="201"/>
      <c r="B12" s="55"/>
      <c r="C12" s="54"/>
      <c r="D12" s="99"/>
      <c r="E12" s="99"/>
    </row>
    <row r="13" spans="1:5" x14ac:dyDescent="0.25">
      <c r="A13" s="201"/>
      <c r="B13" s="55"/>
      <c r="C13" s="54"/>
      <c r="D13" s="99"/>
      <c r="E13" s="99"/>
    </row>
    <row r="14" spans="1:5" x14ac:dyDescent="0.25">
      <c r="A14" s="201"/>
      <c r="B14" s="55"/>
      <c r="C14" s="54"/>
      <c r="D14" s="99"/>
      <c r="E14" s="99"/>
    </row>
    <row r="15" spans="1:5" x14ac:dyDescent="0.25">
      <c r="A15" s="53"/>
      <c r="B15" s="55"/>
      <c r="C15" s="54"/>
    </row>
    <row r="16" spans="1:5" x14ac:dyDescent="0.25">
      <c r="A16" s="53"/>
      <c r="B16" s="55"/>
      <c r="C16" s="56"/>
    </row>
    <row r="17" spans="1:3" x14ac:dyDescent="0.25">
      <c r="A17" s="53"/>
      <c r="B17" s="55"/>
      <c r="C17" s="54"/>
    </row>
    <row r="18" spans="1:3" x14ac:dyDescent="0.25">
      <c r="A18" s="53"/>
      <c r="B18" s="55"/>
      <c r="C18" s="54"/>
    </row>
    <row r="19" spans="1:3" x14ac:dyDescent="0.25">
      <c r="A19" s="53"/>
      <c r="B19" s="55"/>
      <c r="C19" s="54"/>
    </row>
    <row r="20" spans="1:3" x14ac:dyDescent="0.25">
      <c r="A20" s="53"/>
      <c r="B20" s="55"/>
      <c r="C20" s="54"/>
    </row>
    <row r="21" spans="1:3" x14ac:dyDescent="0.25">
      <c r="A21" s="53"/>
      <c r="B21" s="57"/>
      <c r="C21" s="58"/>
    </row>
    <row r="22" spans="1:3" x14ac:dyDescent="0.25">
      <c r="A22" s="53"/>
      <c r="B22" s="57"/>
      <c r="C22" s="59"/>
    </row>
    <row r="23" spans="1:3" x14ac:dyDescent="0.25">
      <c r="A23" s="53"/>
      <c r="B23" s="60"/>
      <c r="C23" s="61"/>
    </row>
    <row r="24" spans="1:3" x14ac:dyDescent="0.25">
      <c r="A24" s="53"/>
      <c r="B24" s="60"/>
      <c r="C24" s="61"/>
    </row>
    <row r="25" spans="1:3" x14ac:dyDescent="0.25">
      <c r="A25" s="53"/>
      <c r="B25" s="60"/>
      <c r="C25" s="61"/>
    </row>
    <row r="26" spans="1:3" x14ac:dyDescent="0.25">
      <c r="A26" s="53"/>
      <c r="B26" s="60"/>
      <c r="C26" s="61"/>
    </row>
    <row r="27" spans="1:3" x14ac:dyDescent="0.25">
      <c r="A27" s="53"/>
      <c r="B27" s="60"/>
      <c r="C27" s="61"/>
    </row>
    <row r="28" spans="1:3" x14ac:dyDescent="0.25">
      <c r="A28" s="53"/>
      <c r="B28" s="60"/>
      <c r="C28" s="61"/>
    </row>
    <row r="29" spans="1:3" x14ac:dyDescent="0.25">
      <c r="A29" s="53"/>
      <c r="B29" s="60"/>
      <c r="C29" s="61"/>
    </row>
    <row r="30" spans="1:3" x14ac:dyDescent="0.25">
      <c r="A30" s="53"/>
      <c r="B30" s="60"/>
      <c r="C30" s="61"/>
    </row>
    <row r="31" spans="1:3" x14ac:dyDescent="0.25">
      <c r="A31" s="53"/>
      <c r="B31" s="60"/>
      <c r="C31" s="61"/>
    </row>
    <row r="32" spans="1:3" x14ac:dyDescent="0.25">
      <c r="A32" s="53"/>
      <c r="B32" s="60"/>
      <c r="C32" s="61"/>
    </row>
    <row r="33" spans="1:3" x14ac:dyDescent="0.25">
      <c r="A33" s="53"/>
      <c r="B33" s="60"/>
      <c r="C33" s="61"/>
    </row>
    <row r="34" spans="1:3" x14ac:dyDescent="0.25">
      <c r="A34" s="53"/>
      <c r="B34" s="60"/>
      <c r="C34" s="61"/>
    </row>
    <row r="35" spans="1:3" x14ac:dyDescent="0.25">
      <c r="A35" s="53"/>
      <c r="B35" s="60"/>
      <c r="C35" s="61"/>
    </row>
    <row r="36" spans="1:3" x14ac:dyDescent="0.25">
      <c r="A36" s="53"/>
      <c r="B36" s="60"/>
      <c r="C36" s="61"/>
    </row>
    <row r="37" spans="1:3" x14ac:dyDescent="0.25">
      <c r="A37" s="53"/>
      <c r="B37" s="60"/>
      <c r="C37" s="61"/>
    </row>
    <row r="38" spans="1:3" x14ac:dyDescent="0.25">
      <c r="A38" s="53"/>
      <c r="B38" s="60"/>
      <c r="C38" s="61"/>
    </row>
    <row r="39" spans="1:3" x14ac:dyDescent="0.25">
      <c r="A39" s="53"/>
      <c r="B39" s="60"/>
      <c r="C39" s="61"/>
    </row>
    <row r="40" spans="1:3" x14ac:dyDescent="0.25">
      <c r="A40" s="53"/>
      <c r="B40" s="60"/>
      <c r="C40" s="61"/>
    </row>
    <row r="41" spans="1:3" x14ac:dyDescent="0.25">
      <c r="A41" s="53"/>
      <c r="B41" s="60"/>
      <c r="C41" s="61"/>
    </row>
    <row r="42" spans="1:3" x14ac:dyDescent="0.25">
      <c r="A42" s="53"/>
      <c r="B42" s="60"/>
      <c r="C42" s="61"/>
    </row>
    <row r="43" spans="1:3" x14ac:dyDescent="0.25">
      <c r="A43" s="53"/>
      <c r="B43" s="60"/>
      <c r="C43" s="61"/>
    </row>
    <row r="44" spans="1:3" x14ac:dyDescent="0.25">
      <c r="A44" s="53"/>
      <c r="B44" s="60"/>
      <c r="C44" s="61"/>
    </row>
    <row r="45" spans="1:3" x14ac:dyDescent="0.25">
      <c r="A45" s="53"/>
      <c r="B45" s="60"/>
      <c r="C45" s="61"/>
    </row>
    <row r="46" spans="1:3" x14ac:dyDescent="0.25">
      <c r="A46" s="53"/>
      <c r="B46" s="60"/>
      <c r="C46" s="61"/>
    </row>
    <row r="47" spans="1:3" x14ac:dyDescent="0.25">
      <c r="A47" s="53"/>
      <c r="B47" s="60"/>
      <c r="C47" s="61"/>
    </row>
    <row r="48" spans="1:3" x14ac:dyDescent="0.25">
      <c r="A48" s="53"/>
      <c r="B48" s="60"/>
      <c r="C48" s="61"/>
    </row>
    <row r="49" spans="1:3" x14ac:dyDescent="0.25">
      <c r="A49" s="53"/>
      <c r="B49" s="60"/>
      <c r="C49" s="61"/>
    </row>
    <row r="50" spans="1:3" x14ac:dyDescent="0.25">
      <c r="A50" s="53"/>
      <c r="B50" s="60"/>
      <c r="C50" s="61"/>
    </row>
    <row r="51" spans="1:3" x14ac:dyDescent="0.25">
      <c r="A51" s="53"/>
      <c r="B51" s="60"/>
      <c r="C51" s="61"/>
    </row>
    <row r="52" spans="1:3" x14ac:dyDescent="0.25">
      <c r="A52" s="53"/>
      <c r="B52" s="60"/>
      <c r="C52" s="61"/>
    </row>
    <row r="53" spans="1:3" x14ac:dyDescent="0.25">
      <c r="A53" s="53"/>
      <c r="B53" s="60"/>
      <c r="C53" s="61"/>
    </row>
    <row r="54" spans="1:3" x14ac:dyDescent="0.25">
      <c r="A54" s="53"/>
      <c r="B54" s="60"/>
      <c r="C54" s="61"/>
    </row>
    <row r="55" spans="1:3" x14ac:dyDescent="0.25">
      <c r="A55" s="53"/>
      <c r="B55" s="60"/>
      <c r="C55" s="61"/>
    </row>
    <row r="56" spans="1:3" x14ac:dyDescent="0.25">
      <c r="A56" s="53"/>
      <c r="B56" s="60"/>
      <c r="C56" s="61"/>
    </row>
    <row r="57" spans="1:3" x14ac:dyDescent="0.25">
      <c r="A57" s="53"/>
      <c r="B57" s="60"/>
      <c r="C57" s="61"/>
    </row>
    <row r="58" spans="1:3" x14ac:dyDescent="0.25">
      <c r="A58" s="53"/>
      <c r="B58" s="60"/>
      <c r="C58" s="61"/>
    </row>
    <row r="59" spans="1:3" x14ac:dyDescent="0.25">
      <c r="A59" s="53"/>
      <c r="B59" s="60"/>
      <c r="C59" s="61"/>
    </row>
    <row r="60" spans="1:3" x14ac:dyDescent="0.25">
      <c r="A60" s="53"/>
      <c r="B60" s="60"/>
      <c r="C60" s="61"/>
    </row>
    <row r="61" spans="1:3" x14ac:dyDescent="0.25">
      <c r="A61" s="53"/>
      <c r="B61" s="60"/>
      <c r="C61" s="61"/>
    </row>
    <row r="62" spans="1:3" x14ac:dyDescent="0.25">
      <c r="A62" s="53"/>
      <c r="B62" s="60"/>
      <c r="C62" s="61"/>
    </row>
    <row r="63" spans="1:3" x14ac:dyDescent="0.25">
      <c r="A63" s="53"/>
      <c r="B63" s="60"/>
      <c r="C63" s="61"/>
    </row>
    <row r="64" spans="1:3" x14ac:dyDescent="0.25">
      <c r="A64" s="53"/>
      <c r="B64" s="60"/>
      <c r="C64" s="61"/>
    </row>
    <row r="65" spans="1:3" x14ac:dyDescent="0.25">
      <c r="A65" s="53"/>
      <c r="B65" s="60"/>
      <c r="C65" s="61"/>
    </row>
    <row r="66" spans="1:3" x14ac:dyDescent="0.25">
      <c r="A66" s="53"/>
      <c r="B66" s="60"/>
      <c r="C66" s="61"/>
    </row>
    <row r="67" spans="1:3" x14ac:dyDescent="0.25">
      <c r="A67" s="53"/>
      <c r="B67" s="60"/>
      <c r="C67" s="61"/>
    </row>
    <row r="68" spans="1:3" x14ac:dyDescent="0.25">
      <c r="A68" s="53"/>
      <c r="B68" s="60"/>
      <c r="C68" s="61"/>
    </row>
    <row r="69" spans="1:3" x14ac:dyDescent="0.25">
      <c r="A69" s="53"/>
      <c r="B69" s="60"/>
      <c r="C69" s="61"/>
    </row>
    <row r="70" spans="1:3" x14ac:dyDescent="0.25">
      <c r="A70" s="53"/>
      <c r="B70" s="60"/>
      <c r="C70" s="61"/>
    </row>
    <row r="71" spans="1:3" x14ac:dyDescent="0.25">
      <c r="A71" s="53"/>
      <c r="B71" s="60"/>
      <c r="C71" s="61"/>
    </row>
    <row r="72" spans="1:3" x14ac:dyDescent="0.25">
      <c r="A72" s="53"/>
      <c r="B72" s="60"/>
      <c r="C72" s="61"/>
    </row>
    <row r="73" spans="1:3" x14ac:dyDescent="0.25">
      <c r="A73" s="53"/>
      <c r="B73" s="60"/>
      <c r="C73" s="61"/>
    </row>
    <row r="74" spans="1:3" x14ac:dyDescent="0.25">
      <c r="A74" s="53"/>
      <c r="B74" s="60"/>
      <c r="C74" s="61"/>
    </row>
    <row r="75" spans="1:3" x14ac:dyDescent="0.25">
      <c r="A75" s="53"/>
      <c r="B75" s="60"/>
      <c r="C75" s="61"/>
    </row>
    <row r="76" spans="1:3" x14ac:dyDescent="0.25">
      <c r="A76" s="53"/>
      <c r="B76" s="60"/>
      <c r="C76" s="61"/>
    </row>
    <row r="77" spans="1:3" x14ac:dyDescent="0.25">
      <c r="A77" s="53"/>
      <c r="B77" s="60"/>
      <c r="C77" s="61"/>
    </row>
    <row r="78" spans="1:3" x14ac:dyDescent="0.25">
      <c r="A78" s="53"/>
      <c r="B78" s="60"/>
      <c r="C78" s="61"/>
    </row>
    <row r="79" spans="1:3" x14ac:dyDescent="0.25">
      <c r="A79" s="53"/>
      <c r="B79" s="60"/>
      <c r="C79" s="61"/>
    </row>
    <row r="80" spans="1:3" x14ac:dyDescent="0.25">
      <c r="A80" s="53"/>
      <c r="B80" s="60"/>
      <c r="C80" s="61"/>
    </row>
    <row r="81" spans="1:3" x14ac:dyDescent="0.25">
      <c r="A81" s="53"/>
      <c r="B81" s="60"/>
      <c r="C81" s="61"/>
    </row>
    <row r="82" spans="1:3" x14ac:dyDescent="0.25">
      <c r="A82" s="53"/>
      <c r="B82" s="60"/>
      <c r="C82" s="61"/>
    </row>
    <row r="83" spans="1:3" x14ac:dyDescent="0.25">
      <c r="A83" s="53"/>
      <c r="B83" s="60"/>
      <c r="C83" s="61"/>
    </row>
    <row r="84" spans="1:3" x14ac:dyDescent="0.25">
      <c r="A84" s="53"/>
      <c r="B84" s="60"/>
      <c r="C84" s="61"/>
    </row>
    <row r="85" spans="1:3" x14ac:dyDescent="0.25">
      <c r="A85" s="53"/>
      <c r="B85" s="60"/>
      <c r="C85" s="61"/>
    </row>
    <row r="86" spans="1:3" x14ac:dyDescent="0.25">
      <c r="A86" s="53"/>
      <c r="B86" s="60"/>
      <c r="C86" s="61"/>
    </row>
    <row r="87" spans="1:3" x14ac:dyDescent="0.25">
      <c r="A87" s="53"/>
      <c r="B87" s="60"/>
      <c r="C87" s="61"/>
    </row>
    <row r="88" spans="1:3" x14ac:dyDescent="0.25">
      <c r="A88" s="53"/>
      <c r="B88" s="60"/>
      <c r="C88" s="61"/>
    </row>
    <row r="89" spans="1:3" x14ac:dyDescent="0.25">
      <c r="A89" s="53"/>
      <c r="B89" s="60"/>
      <c r="C89" s="61"/>
    </row>
    <row r="90" spans="1:3" x14ac:dyDescent="0.25">
      <c r="A90" s="53"/>
      <c r="B90" s="60"/>
      <c r="C90" s="61"/>
    </row>
    <row r="91" spans="1:3" x14ac:dyDescent="0.25">
      <c r="A91" s="53"/>
      <c r="B91" s="60"/>
      <c r="C91" s="61"/>
    </row>
    <row r="92" spans="1:3" x14ac:dyDescent="0.25">
      <c r="A92" s="53"/>
      <c r="B92" s="60"/>
      <c r="C92" s="61"/>
    </row>
    <row r="93" spans="1:3" x14ac:dyDescent="0.25">
      <c r="A93" s="53"/>
      <c r="B93" s="60"/>
      <c r="C93" s="61"/>
    </row>
    <row r="94" spans="1:3" x14ac:dyDescent="0.25">
      <c r="A94" s="53"/>
      <c r="B94" s="60"/>
      <c r="C94" s="61"/>
    </row>
    <row r="95" spans="1:3" x14ac:dyDescent="0.25">
      <c r="A95" s="53"/>
      <c r="B95" s="60"/>
      <c r="C95" s="61"/>
    </row>
    <row r="96" spans="1:3" x14ac:dyDescent="0.25">
      <c r="A96" s="53"/>
      <c r="B96" s="60"/>
      <c r="C96" s="61"/>
    </row>
    <row r="97" spans="1:3" x14ac:dyDescent="0.25">
      <c r="A97" s="53"/>
      <c r="B97" s="60"/>
      <c r="C97" s="61"/>
    </row>
    <row r="98" spans="1:3" x14ac:dyDescent="0.25">
      <c r="A98" s="53"/>
      <c r="B98" s="60"/>
      <c r="C98" s="61"/>
    </row>
    <row r="99" spans="1:3" x14ac:dyDescent="0.25">
      <c r="A99" s="53"/>
      <c r="B99" s="60"/>
      <c r="C99" s="61"/>
    </row>
    <row r="100" spans="1:3" x14ac:dyDescent="0.25">
      <c r="A100" s="53"/>
      <c r="B100" s="60"/>
      <c r="C100" s="61"/>
    </row>
    <row r="101" spans="1:3" x14ac:dyDescent="0.25">
      <c r="A101" s="53"/>
      <c r="B101" s="60"/>
      <c r="C101" s="61"/>
    </row>
    <row r="102" spans="1:3" x14ac:dyDescent="0.25">
      <c r="A102" s="53"/>
      <c r="B102" s="60"/>
      <c r="C102" s="61"/>
    </row>
    <row r="103" spans="1:3" x14ac:dyDescent="0.25">
      <c r="A103" s="53"/>
      <c r="B103" s="60"/>
      <c r="C103" s="61"/>
    </row>
    <row r="104" spans="1:3" x14ac:dyDescent="0.25">
      <c r="A104" s="53"/>
      <c r="B104" s="60"/>
      <c r="C104" s="61"/>
    </row>
    <row r="105" spans="1:3" x14ac:dyDescent="0.25">
      <c r="A105" s="53"/>
      <c r="B105" s="60"/>
      <c r="C105" s="61"/>
    </row>
    <row r="106" spans="1:3" x14ac:dyDescent="0.25">
      <c r="A106" s="53"/>
      <c r="B106" s="60"/>
      <c r="C106" s="61"/>
    </row>
    <row r="107" spans="1:3" x14ac:dyDescent="0.25">
      <c r="A107" s="53"/>
      <c r="B107" s="60"/>
      <c r="C107" s="61"/>
    </row>
    <row r="108" spans="1:3" x14ac:dyDescent="0.25">
      <c r="A108" s="53"/>
      <c r="B108" s="60"/>
      <c r="C108" s="61"/>
    </row>
    <row r="109" spans="1:3" x14ac:dyDescent="0.25">
      <c r="A109" s="53"/>
      <c r="B109" s="60"/>
      <c r="C109" s="61"/>
    </row>
    <row r="110" spans="1:3" x14ac:dyDescent="0.25">
      <c r="A110" s="53"/>
      <c r="B110" s="60"/>
      <c r="C110" s="61"/>
    </row>
    <row r="111" spans="1:3" x14ac:dyDescent="0.25">
      <c r="A111" s="53"/>
      <c r="B111" s="60"/>
      <c r="C111" s="61"/>
    </row>
    <row r="112" spans="1:3" x14ac:dyDescent="0.25">
      <c r="A112" s="53"/>
      <c r="B112" s="60"/>
      <c r="C112" s="61"/>
    </row>
    <row r="113" spans="1:3" x14ac:dyDescent="0.25">
      <c r="A113" s="53"/>
      <c r="B113" s="60"/>
      <c r="C113" s="61"/>
    </row>
    <row r="114" spans="1:3" x14ac:dyDescent="0.25">
      <c r="A114" s="53"/>
      <c r="B114" s="60"/>
      <c r="C114" s="61"/>
    </row>
    <row r="115" spans="1:3" x14ac:dyDescent="0.25">
      <c r="A115" s="53"/>
      <c r="B115" s="60"/>
      <c r="C115" s="61"/>
    </row>
    <row r="116" spans="1:3" x14ac:dyDescent="0.25">
      <c r="A116" s="53"/>
      <c r="B116" s="60"/>
      <c r="C116" s="61"/>
    </row>
    <row r="117" spans="1:3" x14ac:dyDescent="0.25">
      <c r="A117" s="53"/>
      <c r="B117" s="60"/>
      <c r="C117" s="61"/>
    </row>
    <row r="118" spans="1:3" x14ac:dyDescent="0.25">
      <c r="A118" s="53"/>
      <c r="B118" s="60"/>
      <c r="C118" s="61"/>
    </row>
    <row r="119" spans="1:3" x14ac:dyDescent="0.25">
      <c r="A119" s="53"/>
      <c r="B119" s="60"/>
      <c r="C119" s="61"/>
    </row>
    <row r="120" spans="1:3" x14ac:dyDescent="0.25">
      <c r="A120" s="53"/>
      <c r="B120" s="60"/>
      <c r="C120" s="61"/>
    </row>
    <row r="121" spans="1:3" x14ac:dyDescent="0.25">
      <c r="A121" s="53"/>
      <c r="B121" s="60"/>
      <c r="C121" s="61"/>
    </row>
    <row r="122" spans="1:3" x14ac:dyDescent="0.25">
      <c r="A122" s="53"/>
      <c r="B122" s="60"/>
      <c r="C122" s="61"/>
    </row>
    <row r="123" spans="1:3" x14ac:dyDescent="0.25">
      <c r="A123" s="53"/>
      <c r="B123" s="60"/>
      <c r="C123" s="61"/>
    </row>
    <row r="124" spans="1:3" x14ac:dyDescent="0.25">
      <c r="A124" s="53"/>
      <c r="B124" s="60"/>
      <c r="C124" s="61"/>
    </row>
    <row r="125" spans="1:3" x14ac:dyDescent="0.25">
      <c r="A125" s="53"/>
      <c r="B125" s="60"/>
      <c r="C125" s="61"/>
    </row>
    <row r="126" spans="1:3" x14ac:dyDescent="0.25">
      <c r="A126" s="53"/>
      <c r="B126" s="60"/>
      <c r="C126" s="61"/>
    </row>
    <row r="127" spans="1:3" x14ac:dyDescent="0.25">
      <c r="A127" s="53"/>
      <c r="B127" s="60"/>
      <c r="C127" s="61"/>
    </row>
    <row r="128" spans="1:3" x14ac:dyDescent="0.25">
      <c r="A128" s="53"/>
      <c r="B128" s="60"/>
      <c r="C128" s="61"/>
    </row>
    <row r="129" spans="1:3" x14ac:dyDescent="0.25">
      <c r="A129" s="53"/>
      <c r="B129" s="60"/>
      <c r="C129" s="61"/>
    </row>
    <row r="130" spans="1:3" x14ac:dyDescent="0.25">
      <c r="A130" s="53"/>
      <c r="B130" s="60"/>
      <c r="C130" s="61"/>
    </row>
    <row r="131" spans="1:3" x14ac:dyDescent="0.25">
      <c r="A131" s="53"/>
      <c r="B131" s="60"/>
      <c r="C131" s="61"/>
    </row>
    <row r="132" spans="1:3" x14ac:dyDescent="0.25">
      <c r="A132" s="53"/>
      <c r="B132" s="60"/>
      <c r="C132" s="61"/>
    </row>
    <row r="133" spans="1:3" x14ac:dyDescent="0.25">
      <c r="A133" s="53"/>
      <c r="B133" s="60"/>
      <c r="C133" s="61"/>
    </row>
    <row r="134" spans="1:3" x14ac:dyDescent="0.25">
      <c r="A134" s="53"/>
      <c r="B134" s="60"/>
      <c r="C134" s="61"/>
    </row>
    <row r="135" spans="1:3" x14ac:dyDescent="0.25">
      <c r="A135" s="53"/>
      <c r="B135" s="60"/>
      <c r="C135" s="61"/>
    </row>
    <row r="136" spans="1:3" x14ac:dyDescent="0.25">
      <c r="A136" s="53"/>
      <c r="B136" s="60"/>
      <c r="C136" s="61"/>
    </row>
    <row r="137" spans="1:3" x14ac:dyDescent="0.25">
      <c r="A137" s="53"/>
      <c r="B137" s="60"/>
      <c r="C137" s="61"/>
    </row>
    <row r="138" spans="1:3" x14ac:dyDescent="0.25">
      <c r="A138" s="53"/>
      <c r="B138" s="60"/>
      <c r="C138" s="61"/>
    </row>
    <row r="139" spans="1:3" x14ac:dyDescent="0.25">
      <c r="A139" s="53"/>
      <c r="B139" s="60"/>
      <c r="C139" s="61"/>
    </row>
    <row r="140" spans="1:3" x14ac:dyDescent="0.25">
      <c r="A140" s="53"/>
      <c r="B140" s="60"/>
      <c r="C140" s="61"/>
    </row>
    <row r="141" spans="1:3" x14ac:dyDescent="0.25">
      <c r="A141" s="53"/>
      <c r="B141" s="60"/>
      <c r="C141" s="61"/>
    </row>
    <row r="142" spans="1:3" x14ac:dyDescent="0.25">
      <c r="A142" s="53"/>
      <c r="B142" s="60"/>
      <c r="C142" s="61"/>
    </row>
    <row r="143" spans="1:3" x14ac:dyDescent="0.25">
      <c r="A143" s="53"/>
      <c r="B143" s="60"/>
      <c r="C143" s="61"/>
    </row>
    <row r="144" spans="1:3" x14ac:dyDescent="0.25">
      <c r="A144" s="53"/>
      <c r="B144" s="60"/>
      <c r="C144" s="61"/>
    </row>
    <row r="145" spans="1:3" x14ac:dyDescent="0.25">
      <c r="A145" s="53"/>
      <c r="B145" s="60"/>
      <c r="C145" s="61"/>
    </row>
    <row r="146" spans="1:3" x14ac:dyDescent="0.25">
      <c r="A146" s="53"/>
      <c r="B146" s="60"/>
      <c r="C146" s="61"/>
    </row>
    <row r="147" spans="1:3" x14ac:dyDescent="0.25">
      <c r="A147" s="53"/>
      <c r="B147" s="60"/>
      <c r="C147" s="61"/>
    </row>
    <row r="148" spans="1:3" x14ac:dyDescent="0.25">
      <c r="A148" s="53"/>
      <c r="B148" s="60"/>
      <c r="C148" s="61"/>
    </row>
    <row r="149" spans="1:3" x14ac:dyDescent="0.25">
      <c r="A149" s="53"/>
      <c r="B149" s="60"/>
      <c r="C149" s="61"/>
    </row>
    <row r="150" spans="1:3" x14ac:dyDescent="0.25">
      <c r="A150" s="53"/>
      <c r="B150" s="60"/>
      <c r="C150" s="61"/>
    </row>
    <row r="151" spans="1:3" x14ac:dyDescent="0.25">
      <c r="A151" s="53"/>
      <c r="B151" s="60"/>
      <c r="C151" s="61"/>
    </row>
    <row r="152" spans="1:3" x14ac:dyDescent="0.25">
      <c r="A152" s="53"/>
      <c r="B152" s="60"/>
      <c r="C152" s="61"/>
    </row>
    <row r="153" spans="1:3" x14ac:dyDescent="0.25">
      <c r="A153" s="53"/>
      <c r="B153" s="60"/>
      <c r="C153" s="61"/>
    </row>
    <row r="154" spans="1:3" x14ac:dyDescent="0.25">
      <c r="A154" s="53"/>
      <c r="B154" s="60"/>
      <c r="C154" s="61"/>
    </row>
    <row r="155" spans="1:3" x14ac:dyDescent="0.25">
      <c r="A155" s="53"/>
      <c r="B155" s="60"/>
      <c r="C155" s="61"/>
    </row>
    <row r="156" spans="1:3" x14ac:dyDescent="0.25">
      <c r="A156" s="53"/>
      <c r="B156" s="60"/>
      <c r="C156" s="61"/>
    </row>
    <row r="157" spans="1:3" x14ac:dyDescent="0.25">
      <c r="A157" s="53"/>
      <c r="B157" s="60"/>
      <c r="C157" s="61"/>
    </row>
    <row r="158" spans="1:3" x14ac:dyDescent="0.25">
      <c r="A158" s="53"/>
      <c r="B158" s="60"/>
      <c r="C158" s="61"/>
    </row>
    <row r="159" spans="1:3" x14ac:dyDescent="0.25">
      <c r="A159" s="53"/>
      <c r="B159" s="60"/>
      <c r="C159" s="61"/>
    </row>
    <row r="160" spans="1:3" x14ac:dyDescent="0.25">
      <c r="A160" s="53"/>
      <c r="B160" s="60"/>
      <c r="C160" s="61"/>
    </row>
    <row r="161" spans="1:3" x14ac:dyDescent="0.25">
      <c r="A161" s="53"/>
      <c r="B161" s="60"/>
      <c r="C161" s="61"/>
    </row>
    <row r="162" spans="1:3" x14ac:dyDescent="0.25">
      <c r="A162" s="53"/>
      <c r="B162" s="60"/>
      <c r="C162" s="61"/>
    </row>
    <row r="163" spans="1:3" x14ac:dyDescent="0.25">
      <c r="A163" s="53"/>
      <c r="B163" s="60"/>
      <c r="C163" s="61"/>
    </row>
    <row r="164" spans="1:3" x14ac:dyDescent="0.25">
      <c r="A164" s="53"/>
      <c r="B164" s="60"/>
      <c r="C164" s="61"/>
    </row>
    <row r="165" spans="1:3" x14ac:dyDescent="0.25">
      <c r="A165" s="53"/>
      <c r="B165" s="60"/>
      <c r="C165" s="61"/>
    </row>
    <row r="166" spans="1:3" x14ac:dyDescent="0.25">
      <c r="A166" s="53"/>
      <c r="B166" s="60"/>
      <c r="C166" s="61"/>
    </row>
    <row r="167" spans="1:3" x14ac:dyDescent="0.25">
      <c r="A167" s="53"/>
      <c r="B167" s="60"/>
      <c r="C167" s="61"/>
    </row>
    <row r="168" spans="1:3" x14ac:dyDescent="0.25">
      <c r="A168" s="53"/>
      <c r="B168" s="60"/>
      <c r="C168" s="61"/>
    </row>
    <row r="169" spans="1:3" x14ac:dyDescent="0.25">
      <c r="A169" s="53"/>
      <c r="B169" s="60"/>
      <c r="C169" s="61"/>
    </row>
    <row r="170" spans="1:3" x14ac:dyDescent="0.25">
      <c r="A170" s="53"/>
      <c r="B170" s="60"/>
      <c r="C170" s="61"/>
    </row>
    <row r="171" spans="1:3" x14ac:dyDescent="0.25">
      <c r="A171" s="53"/>
      <c r="B171" s="60"/>
      <c r="C171" s="61"/>
    </row>
    <row r="172" spans="1:3" x14ac:dyDescent="0.25">
      <c r="A172" s="53"/>
      <c r="B172" s="60"/>
      <c r="C172" s="61"/>
    </row>
    <row r="173" spans="1:3" x14ac:dyDescent="0.25">
      <c r="A173" s="53"/>
      <c r="B173" s="60"/>
      <c r="C173" s="61"/>
    </row>
    <row r="174" spans="1:3" x14ac:dyDescent="0.25">
      <c r="A174" s="53"/>
      <c r="B174" s="60"/>
      <c r="C174" s="61"/>
    </row>
    <row r="175" spans="1:3" x14ac:dyDescent="0.25">
      <c r="A175" s="53"/>
      <c r="B175" s="60"/>
      <c r="C175" s="61"/>
    </row>
    <row r="176" spans="1:3" x14ac:dyDescent="0.25">
      <c r="A176" s="53"/>
      <c r="B176" s="60"/>
      <c r="C176" s="61"/>
    </row>
    <row r="177" spans="1:3" x14ac:dyDescent="0.25">
      <c r="A177" s="53"/>
      <c r="B177" s="60"/>
      <c r="C177" s="61"/>
    </row>
    <row r="178" spans="1:3" x14ac:dyDescent="0.25">
      <c r="A178" s="53"/>
      <c r="B178" s="60"/>
      <c r="C178" s="61"/>
    </row>
    <row r="179" spans="1:3" x14ac:dyDescent="0.25">
      <c r="A179" s="53"/>
      <c r="B179" s="60"/>
      <c r="C179" s="61"/>
    </row>
    <row r="180" spans="1:3" x14ac:dyDescent="0.25">
      <c r="A180" s="53"/>
      <c r="B180" s="60"/>
      <c r="C180" s="61"/>
    </row>
    <row r="181" spans="1:3" x14ac:dyDescent="0.25">
      <c r="A181" s="53"/>
      <c r="B181" s="60"/>
      <c r="C181" s="61"/>
    </row>
    <row r="182" spans="1:3" x14ac:dyDescent="0.25">
      <c r="A182" s="53"/>
      <c r="B182" s="60"/>
      <c r="C182" s="61"/>
    </row>
    <row r="183" spans="1:3" x14ac:dyDescent="0.25">
      <c r="A183" s="53"/>
      <c r="B183" s="60"/>
      <c r="C183" s="61"/>
    </row>
    <row r="184" spans="1:3" x14ac:dyDescent="0.25">
      <c r="A184" s="53"/>
      <c r="B184" s="60"/>
      <c r="C184" s="61"/>
    </row>
    <row r="185" spans="1:3" x14ac:dyDescent="0.25">
      <c r="A185" s="53"/>
      <c r="B185" s="60"/>
      <c r="C185" s="61"/>
    </row>
    <row r="186" spans="1:3" x14ac:dyDescent="0.25">
      <c r="A186" s="53"/>
      <c r="B186" s="60"/>
      <c r="C186" s="61"/>
    </row>
    <row r="187" spans="1:3" x14ac:dyDescent="0.25">
      <c r="A187" s="53"/>
      <c r="B187" s="60"/>
      <c r="C187" s="61"/>
    </row>
    <row r="188" spans="1:3" x14ac:dyDescent="0.25">
      <c r="A188" s="53"/>
      <c r="B188" s="60"/>
      <c r="C188" s="61"/>
    </row>
    <row r="189" spans="1:3" x14ac:dyDescent="0.25">
      <c r="A189" s="53"/>
      <c r="B189" s="60"/>
      <c r="C189" s="61"/>
    </row>
    <row r="190" spans="1:3" x14ac:dyDescent="0.25">
      <c r="A190" s="53"/>
      <c r="B190" s="60"/>
      <c r="C190" s="61"/>
    </row>
    <row r="191" spans="1:3" x14ac:dyDescent="0.25">
      <c r="A191" s="53"/>
      <c r="B191" s="60"/>
      <c r="C191" s="61"/>
    </row>
    <row r="192" spans="1:3" x14ac:dyDescent="0.25">
      <c r="A192" s="53"/>
      <c r="B192" s="60"/>
      <c r="C192" s="61"/>
    </row>
    <row r="193" spans="1:3" x14ac:dyDescent="0.25">
      <c r="A193" s="53"/>
      <c r="B193" s="60"/>
      <c r="C193" s="61"/>
    </row>
    <row r="194" spans="1:3" x14ac:dyDescent="0.25">
      <c r="A194" s="53"/>
      <c r="B194" s="60"/>
      <c r="C194" s="61"/>
    </row>
    <row r="195" spans="1:3" x14ac:dyDescent="0.25">
      <c r="A195" s="53"/>
      <c r="B195" s="60"/>
      <c r="C195" s="61"/>
    </row>
    <row r="196" spans="1:3" x14ac:dyDescent="0.25">
      <c r="A196" s="53"/>
      <c r="B196" s="60"/>
      <c r="C196" s="61"/>
    </row>
    <row r="197" spans="1:3" x14ac:dyDescent="0.25">
      <c r="A197" s="53"/>
      <c r="B197" s="60"/>
      <c r="C197" s="61"/>
    </row>
    <row r="198" spans="1:3" x14ac:dyDescent="0.25">
      <c r="A198" s="53"/>
      <c r="B198" s="60"/>
      <c r="C198" s="61"/>
    </row>
    <row r="199" spans="1:3" x14ac:dyDescent="0.25">
      <c r="A199" s="53"/>
      <c r="B199" s="60"/>
      <c r="C199" s="61"/>
    </row>
    <row r="200" spans="1:3" x14ac:dyDescent="0.25">
      <c r="A200" s="53"/>
      <c r="B200" s="60"/>
      <c r="C200" s="61"/>
    </row>
    <row r="201" spans="1:3" x14ac:dyDescent="0.25">
      <c r="A201" s="53"/>
      <c r="B201" s="60"/>
      <c r="C201" s="61"/>
    </row>
    <row r="202" spans="1:3" x14ac:dyDescent="0.25">
      <c r="A202" s="53"/>
      <c r="B202" s="60"/>
      <c r="C202" s="61"/>
    </row>
    <row r="203" spans="1:3" x14ac:dyDescent="0.25">
      <c r="A203" s="53"/>
      <c r="B203" s="60"/>
      <c r="C203" s="61"/>
    </row>
    <row r="204" spans="1:3" x14ac:dyDescent="0.25">
      <c r="A204" s="53"/>
      <c r="B204" s="60"/>
      <c r="C204" s="61"/>
    </row>
    <row r="205" spans="1:3" x14ac:dyDescent="0.25">
      <c r="A205" s="53"/>
      <c r="B205" s="60"/>
      <c r="C205" s="61"/>
    </row>
    <row r="206" spans="1:3" x14ac:dyDescent="0.25">
      <c r="A206" s="53"/>
      <c r="B206" s="60"/>
      <c r="C206" s="61"/>
    </row>
    <row r="207" spans="1:3" x14ac:dyDescent="0.25">
      <c r="A207" s="53"/>
      <c r="B207" s="60"/>
      <c r="C207" s="61"/>
    </row>
    <row r="208" spans="1:3" x14ac:dyDescent="0.25">
      <c r="A208" s="53"/>
      <c r="B208" s="60"/>
      <c r="C208" s="61"/>
    </row>
    <row r="209" spans="1:3" x14ac:dyDescent="0.25">
      <c r="A209" s="53"/>
      <c r="B209" s="60"/>
      <c r="C209" s="61"/>
    </row>
    <row r="210" spans="1:3" x14ac:dyDescent="0.25">
      <c r="A210" s="53"/>
      <c r="B210" s="60"/>
      <c r="C210" s="61"/>
    </row>
    <row r="211" spans="1:3" x14ac:dyDescent="0.25">
      <c r="A211" s="53"/>
      <c r="B211" s="60"/>
      <c r="C211" s="61"/>
    </row>
    <row r="212" spans="1:3" x14ac:dyDescent="0.25">
      <c r="A212" s="53"/>
      <c r="B212" s="60"/>
      <c r="C212" s="61"/>
    </row>
    <row r="213" spans="1:3" x14ac:dyDescent="0.25">
      <c r="A213" s="53"/>
      <c r="B213" s="60"/>
      <c r="C213" s="61"/>
    </row>
    <row r="214" spans="1:3" x14ac:dyDescent="0.25">
      <c r="A214" s="53"/>
      <c r="B214" s="60"/>
      <c r="C214" s="61"/>
    </row>
    <row r="215" spans="1:3" x14ac:dyDescent="0.25">
      <c r="A215" s="53"/>
      <c r="B215" s="60"/>
      <c r="C215" s="61"/>
    </row>
    <row r="216" spans="1:3" x14ac:dyDescent="0.25">
      <c r="A216" s="53"/>
      <c r="B216" s="60"/>
      <c r="C216" s="61"/>
    </row>
    <row r="217" spans="1:3" x14ac:dyDescent="0.25">
      <c r="A217" s="53"/>
      <c r="B217" s="60"/>
      <c r="C217" s="61"/>
    </row>
    <row r="218" spans="1:3" x14ac:dyDescent="0.25">
      <c r="A218" s="53"/>
      <c r="B218" s="60"/>
      <c r="C218" s="61"/>
    </row>
    <row r="219" spans="1:3" x14ac:dyDescent="0.25">
      <c r="A219" s="53"/>
      <c r="B219" s="60"/>
      <c r="C219" s="61"/>
    </row>
    <row r="220" spans="1:3" x14ac:dyDescent="0.25">
      <c r="A220" s="53"/>
      <c r="B220" s="60"/>
      <c r="C220" s="61"/>
    </row>
    <row r="221" spans="1:3" x14ac:dyDescent="0.25">
      <c r="A221" s="53"/>
      <c r="B221" s="60"/>
      <c r="C221" s="61"/>
    </row>
    <row r="222" spans="1:3" x14ac:dyDescent="0.25">
      <c r="A222" s="53"/>
      <c r="B222" s="60"/>
      <c r="C222" s="61"/>
    </row>
    <row r="223" spans="1:3" x14ac:dyDescent="0.25">
      <c r="A223" s="53"/>
      <c r="B223" s="60"/>
      <c r="C223" s="61"/>
    </row>
    <row r="224" spans="1:3" x14ac:dyDescent="0.25">
      <c r="A224" s="53"/>
      <c r="B224" s="60"/>
      <c r="C224" s="61"/>
    </row>
    <row r="225" spans="1:3" x14ac:dyDescent="0.25">
      <c r="A225" s="53"/>
      <c r="B225" s="60"/>
      <c r="C225" s="61"/>
    </row>
    <row r="226" spans="1:3" x14ac:dyDescent="0.25">
      <c r="A226" s="53"/>
      <c r="B226" s="60"/>
      <c r="C226" s="61"/>
    </row>
    <row r="227" spans="1:3" x14ac:dyDescent="0.25">
      <c r="A227" s="53"/>
      <c r="B227" s="60"/>
      <c r="C227" s="61"/>
    </row>
    <row r="228" spans="1:3" x14ac:dyDescent="0.25">
      <c r="A228" s="53"/>
      <c r="B228" s="60"/>
      <c r="C228" s="61"/>
    </row>
    <row r="229" spans="1:3" x14ac:dyDescent="0.25">
      <c r="A229" s="53"/>
      <c r="B229" s="60"/>
      <c r="C229" s="61"/>
    </row>
    <row r="230" spans="1:3" x14ac:dyDescent="0.25">
      <c r="A230" s="53"/>
      <c r="B230" s="60"/>
      <c r="C230" s="61"/>
    </row>
    <row r="231" spans="1:3" x14ac:dyDescent="0.25">
      <c r="A231" s="53"/>
      <c r="B231" s="60"/>
      <c r="C231" s="61"/>
    </row>
    <row r="232" spans="1:3" x14ac:dyDescent="0.25">
      <c r="A232" s="53"/>
      <c r="B232" s="60"/>
      <c r="C232" s="61"/>
    </row>
    <row r="233" spans="1:3" x14ac:dyDescent="0.25">
      <c r="A233" s="53"/>
      <c r="B233" s="60"/>
      <c r="C233" s="61"/>
    </row>
    <row r="234" spans="1:3" x14ac:dyDescent="0.25">
      <c r="A234" s="53"/>
      <c r="B234" s="60"/>
      <c r="C234" s="61"/>
    </row>
    <row r="235" spans="1:3" x14ac:dyDescent="0.25">
      <c r="A235" s="53"/>
      <c r="B235" s="60"/>
      <c r="C235" s="61"/>
    </row>
    <row r="236" spans="1:3" x14ac:dyDescent="0.25">
      <c r="A236" s="53"/>
      <c r="B236" s="60"/>
      <c r="C236" s="61"/>
    </row>
    <row r="237" spans="1:3" x14ac:dyDescent="0.25">
      <c r="A237" s="53"/>
      <c r="B237" s="60"/>
      <c r="C237" s="61"/>
    </row>
    <row r="238" spans="1:3" x14ac:dyDescent="0.25">
      <c r="A238" s="53"/>
      <c r="B238" s="60"/>
      <c r="C238" s="61"/>
    </row>
    <row r="239" spans="1:3" x14ac:dyDescent="0.25">
      <c r="A239" s="53"/>
      <c r="B239" s="60"/>
      <c r="C239" s="61"/>
    </row>
    <row r="240" spans="1:3" x14ac:dyDescent="0.25">
      <c r="A240" s="53"/>
      <c r="B240" s="60"/>
      <c r="C240" s="61"/>
    </row>
    <row r="241" spans="1:3" x14ac:dyDescent="0.25">
      <c r="A241" s="53"/>
      <c r="B241" s="60"/>
      <c r="C241" s="61"/>
    </row>
    <row r="242" spans="1:3" x14ac:dyDescent="0.25">
      <c r="A242" s="53"/>
      <c r="B242" s="60"/>
      <c r="C242" s="61"/>
    </row>
    <row r="243" spans="1:3" x14ac:dyDescent="0.25">
      <c r="A243" s="53"/>
      <c r="B243" s="60"/>
      <c r="C243" s="61"/>
    </row>
    <row r="244" spans="1:3" x14ac:dyDescent="0.25">
      <c r="A244" s="53"/>
      <c r="B244" s="60"/>
      <c r="C244" s="61"/>
    </row>
    <row r="245" spans="1:3" x14ac:dyDescent="0.25">
      <c r="A245" s="53"/>
      <c r="B245" s="60"/>
      <c r="C245" s="61"/>
    </row>
    <row r="246" spans="1:3" x14ac:dyDescent="0.25">
      <c r="A246" s="53"/>
      <c r="B246" s="60"/>
      <c r="C246" s="61"/>
    </row>
    <row r="247" spans="1:3" x14ac:dyDescent="0.25">
      <c r="A247" s="53"/>
      <c r="B247" s="60"/>
      <c r="C247" s="61"/>
    </row>
    <row r="248" spans="1:3" x14ac:dyDescent="0.25">
      <c r="A248" s="53"/>
      <c r="B248" s="60"/>
      <c r="C248" s="61"/>
    </row>
    <row r="249" spans="1:3" x14ac:dyDescent="0.25">
      <c r="A249" s="53"/>
      <c r="B249" s="60"/>
      <c r="C249" s="61"/>
    </row>
    <row r="250" spans="1:3" x14ac:dyDescent="0.25">
      <c r="A250" s="53"/>
      <c r="B250" s="60"/>
      <c r="C250" s="61"/>
    </row>
    <row r="251" spans="1:3" x14ac:dyDescent="0.25">
      <c r="A251" s="53"/>
      <c r="B251" s="60"/>
      <c r="C251" s="61"/>
    </row>
    <row r="252" spans="1:3" x14ac:dyDescent="0.25">
      <c r="A252" s="53"/>
      <c r="B252" s="60"/>
      <c r="C252" s="61"/>
    </row>
    <row r="253" spans="1:3" x14ac:dyDescent="0.25">
      <c r="A253" s="53"/>
      <c r="B253" s="60"/>
      <c r="C253" s="61"/>
    </row>
    <row r="254" spans="1:3" x14ac:dyDescent="0.25">
      <c r="A254" s="53"/>
      <c r="B254" s="60"/>
      <c r="C254" s="61"/>
    </row>
    <row r="255" spans="1:3" x14ac:dyDescent="0.25">
      <c r="A255" s="53"/>
      <c r="B255" s="60"/>
      <c r="C255" s="61"/>
    </row>
    <row r="256" spans="1:3" x14ac:dyDescent="0.25">
      <c r="A256" s="53"/>
      <c r="B256" s="60"/>
      <c r="C256" s="61"/>
    </row>
    <row r="257" spans="1:3" x14ac:dyDescent="0.25">
      <c r="A257" s="53"/>
      <c r="B257" s="60"/>
      <c r="C257" s="61"/>
    </row>
    <row r="258" spans="1:3" x14ac:dyDescent="0.25">
      <c r="A258" s="53"/>
      <c r="B258" s="60"/>
      <c r="C258" s="61"/>
    </row>
    <row r="259" spans="1:3" x14ac:dyDescent="0.25">
      <c r="A259" s="53"/>
      <c r="B259" s="60"/>
      <c r="C259" s="61"/>
    </row>
    <row r="260" spans="1:3" x14ac:dyDescent="0.25">
      <c r="A260" s="53"/>
      <c r="B260" s="60"/>
      <c r="C260" s="61"/>
    </row>
    <row r="261" spans="1:3" x14ac:dyDescent="0.25">
      <c r="A261" s="53"/>
      <c r="B261" s="60"/>
      <c r="C261" s="61"/>
    </row>
    <row r="262" spans="1:3" x14ac:dyDescent="0.25">
      <c r="A262" s="53"/>
      <c r="B262" s="60"/>
      <c r="C262" s="61"/>
    </row>
    <row r="263" spans="1:3" x14ac:dyDescent="0.25">
      <c r="A263" s="53"/>
      <c r="B263" s="60"/>
      <c r="C263" s="61"/>
    </row>
    <row r="264" spans="1:3" x14ac:dyDescent="0.25">
      <c r="A264" s="53"/>
      <c r="B264" s="60"/>
      <c r="C264" s="61"/>
    </row>
    <row r="265" spans="1:3" x14ac:dyDescent="0.25">
      <c r="A265" s="53"/>
      <c r="B265" s="60"/>
      <c r="C265" s="61"/>
    </row>
    <row r="266" spans="1:3" x14ac:dyDescent="0.25">
      <c r="A266" s="53"/>
      <c r="B266" s="60"/>
      <c r="C266" s="61"/>
    </row>
    <row r="267" spans="1:3" x14ac:dyDescent="0.25">
      <c r="A267" s="53"/>
      <c r="B267" s="60"/>
      <c r="C267" s="61"/>
    </row>
    <row r="268" spans="1:3" x14ac:dyDescent="0.25">
      <c r="A268" s="53"/>
      <c r="B268" s="60"/>
      <c r="C268" s="61"/>
    </row>
    <row r="269" spans="1:3" x14ac:dyDescent="0.25">
      <c r="A269" s="53"/>
      <c r="B269" s="60"/>
      <c r="C269" s="61"/>
    </row>
    <row r="270" spans="1:3" x14ac:dyDescent="0.25">
      <c r="A270" s="53"/>
      <c r="B270" s="60"/>
      <c r="C270" s="61"/>
    </row>
    <row r="271" spans="1:3" x14ac:dyDescent="0.25">
      <c r="A271" s="53"/>
      <c r="B271" s="60"/>
      <c r="C271" s="61"/>
    </row>
    <row r="272" spans="1:3" x14ac:dyDescent="0.25">
      <c r="A272" s="53"/>
      <c r="B272" s="60"/>
      <c r="C272" s="61"/>
    </row>
    <row r="273" spans="1:3" x14ac:dyDescent="0.25">
      <c r="A273" s="53"/>
      <c r="B273" s="60"/>
      <c r="C273" s="61"/>
    </row>
    <row r="274" spans="1:3" x14ac:dyDescent="0.25">
      <c r="A274" s="53"/>
      <c r="B274" s="60"/>
      <c r="C274" s="61"/>
    </row>
    <row r="275" spans="1:3" x14ac:dyDescent="0.25">
      <c r="A275" s="53"/>
      <c r="B275" s="60"/>
      <c r="C275" s="61"/>
    </row>
    <row r="276" spans="1:3" x14ac:dyDescent="0.25">
      <c r="A276" s="53"/>
      <c r="B276" s="60"/>
      <c r="C276" s="61"/>
    </row>
    <row r="277" spans="1:3" x14ac:dyDescent="0.25">
      <c r="A277" s="53"/>
      <c r="B277" s="60"/>
      <c r="C277" s="61"/>
    </row>
    <row r="278" spans="1:3" x14ac:dyDescent="0.25">
      <c r="A278" s="53"/>
      <c r="B278" s="60"/>
      <c r="C278" s="61"/>
    </row>
    <row r="279" spans="1:3" x14ac:dyDescent="0.25">
      <c r="A279" s="53"/>
      <c r="B279" s="60"/>
      <c r="C279" s="61"/>
    </row>
    <row r="280" spans="1:3" x14ac:dyDescent="0.25">
      <c r="A280" s="53"/>
      <c r="B280" s="60"/>
      <c r="C280" s="61"/>
    </row>
    <row r="281" spans="1:3" x14ac:dyDescent="0.25">
      <c r="A281" s="53"/>
      <c r="B281" s="60"/>
      <c r="C281" s="61"/>
    </row>
    <row r="282" spans="1:3" x14ac:dyDescent="0.25">
      <c r="A282" s="53"/>
      <c r="B282" s="60"/>
      <c r="C282" s="61"/>
    </row>
    <row r="283" spans="1:3" x14ac:dyDescent="0.25">
      <c r="A283" s="53"/>
      <c r="B283" s="60"/>
      <c r="C283" s="61"/>
    </row>
    <row r="284" spans="1:3" x14ac:dyDescent="0.25">
      <c r="A284" s="53"/>
      <c r="B284" s="60"/>
      <c r="C284" s="61"/>
    </row>
    <row r="285" spans="1:3" x14ac:dyDescent="0.25">
      <c r="A285" s="53"/>
      <c r="B285" s="60"/>
      <c r="C285" s="61"/>
    </row>
    <row r="286" spans="1:3" x14ac:dyDescent="0.25">
      <c r="A286" s="53"/>
      <c r="B286" s="60"/>
      <c r="C286" s="61"/>
    </row>
    <row r="287" spans="1:3" x14ac:dyDescent="0.25">
      <c r="A287" s="53"/>
      <c r="B287" s="60"/>
      <c r="C287" s="61"/>
    </row>
    <row r="288" spans="1:3" x14ac:dyDescent="0.25">
      <c r="A288" s="53"/>
      <c r="B288" s="60"/>
      <c r="C288" s="61"/>
    </row>
    <row r="289" spans="1:3" x14ac:dyDescent="0.25">
      <c r="A289" s="53"/>
      <c r="B289" s="60"/>
      <c r="C289" s="61"/>
    </row>
    <row r="290" spans="1:3" x14ac:dyDescent="0.25">
      <c r="A290" s="53"/>
      <c r="B290" s="60"/>
      <c r="C290" s="61"/>
    </row>
    <row r="291" spans="1:3" x14ac:dyDescent="0.25">
      <c r="A291" s="53"/>
      <c r="B291" s="60"/>
      <c r="C291" s="61"/>
    </row>
    <row r="292" spans="1:3" x14ac:dyDescent="0.25">
      <c r="A292" s="53"/>
      <c r="B292" s="60"/>
      <c r="C292" s="61"/>
    </row>
    <row r="293" spans="1:3" x14ac:dyDescent="0.25">
      <c r="A293" s="53"/>
      <c r="B293" s="60"/>
      <c r="C293" s="61"/>
    </row>
    <row r="294" spans="1:3" x14ac:dyDescent="0.25">
      <c r="A294" s="53"/>
      <c r="B294" s="60"/>
      <c r="C294" s="61"/>
    </row>
    <row r="295" spans="1:3" x14ac:dyDescent="0.25">
      <c r="A295" s="53"/>
      <c r="B295" s="60"/>
      <c r="C295" s="61"/>
    </row>
    <row r="296" spans="1:3" x14ac:dyDescent="0.25">
      <c r="A296" s="53"/>
      <c r="B296" s="60"/>
      <c r="C296" s="61"/>
    </row>
    <row r="297" spans="1:3" x14ac:dyDescent="0.25">
      <c r="A297" s="53"/>
      <c r="B297" s="60"/>
      <c r="C297" s="61"/>
    </row>
    <row r="298" spans="1:3" x14ac:dyDescent="0.25">
      <c r="A298" s="53"/>
      <c r="B298" s="60"/>
      <c r="C298" s="61"/>
    </row>
    <row r="299" spans="1:3" x14ac:dyDescent="0.25">
      <c r="A299" s="53"/>
      <c r="B299" s="60"/>
      <c r="C299" s="61"/>
    </row>
    <row r="300" spans="1:3" x14ac:dyDescent="0.25">
      <c r="A300" s="53"/>
      <c r="B300" s="60"/>
      <c r="C300" s="61"/>
    </row>
    <row r="301" spans="1:3" x14ac:dyDescent="0.25">
      <c r="A301" s="53"/>
      <c r="B301" s="60"/>
      <c r="C301" s="61"/>
    </row>
    <row r="302" spans="1:3" x14ac:dyDescent="0.25">
      <c r="A302" s="53"/>
      <c r="B302" s="60"/>
      <c r="C302" s="61"/>
    </row>
    <row r="303" spans="1:3" x14ac:dyDescent="0.25">
      <c r="A303" s="53"/>
      <c r="B303" s="60"/>
      <c r="C303" s="61"/>
    </row>
    <row r="304" spans="1:3" x14ac:dyDescent="0.25">
      <c r="A304" s="53"/>
      <c r="B304" s="60"/>
      <c r="C304" s="61"/>
    </row>
    <row r="305" spans="1:3" x14ac:dyDescent="0.25">
      <c r="A305" s="53"/>
      <c r="B305" s="60"/>
      <c r="C305" s="61"/>
    </row>
    <row r="306" spans="1:3" x14ac:dyDescent="0.25">
      <c r="A306" s="53"/>
      <c r="B306" s="60"/>
      <c r="C306" s="61"/>
    </row>
    <row r="307" spans="1:3" x14ac:dyDescent="0.25">
      <c r="A307" s="53"/>
      <c r="B307" s="60"/>
      <c r="C307" s="61"/>
    </row>
    <row r="308" spans="1:3" x14ac:dyDescent="0.25">
      <c r="A308" s="53"/>
      <c r="B308" s="60"/>
      <c r="C308" s="61"/>
    </row>
    <row r="309" spans="1:3" x14ac:dyDescent="0.25">
      <c r="A309" s="53"/>
      <c r="B309" s="60"/>
      <c r="C309" s="61"/>
    </row>
    <row r="310" spans="1:3" x14ac:dyDescent="0.25">
      <c r="A310" s="53"/>
      <c r="B310" s="60"/>
      <c r="C310" s="61"/>
    </row>
    <row r="311" spans="1:3" x14ac:dyDescent="0.25">
      <c r="A311" s="53"/>
      <c r="B311" s="60"/>
      <c r="C311" s="61"/>
    </row>
    <row r="312" spans="1:3" x14ac:dyDescent="0.25">
      <c r="A312" s="53"/>
      <c r="B312" s="60"/>
      <c r="C312" s="61"/>
    </row>
    <row r="313" spans="1:3" x14ac:dyDescent="0.25">
      <c r="A313" s="53"/>
      <c r="B313" s="60"/>
      <c r="C313" s="61"/>
    </row>
    <row r="314" spans="1:3" x14ac:dyDescent="0.25">
      <c r="A314" s="53"/>
      <c r="B314" s="60"/>
      <c r="C314" s="61"/>
    </row>
    <row r="315" spans="1:3" x14ac:dyDescent="0.25">
      <c r="A315" s="53"/>
      <c r="B315" s="60"/>
      <c r="C315" s="61"/>
    </row>
    <row r="316" spans="1:3" x14ac:dyDescent="0.25">
      <c r="A316" s="53"/>
      <c r="B316" s="60"/>
      <c r="C316" s="61"/>
    </row>
    <row r="317" spans="1:3" x14ac:dyDescent="0.25">
      <c r="A317" s="53"/>
      <c r="B317" s="60"/>
      <c r="C317" s="61"/>
    </row>
    <row r="318" spans="1:3" x14ac:dyDescent="0.25">
      <c r="A318" s="53"/>
      <c r="B318" s="60"/>
      <c r="C318" s="61"/>
    </row>
    <row r="319" spans="1:3" x14ac:dyDescent="0.25">
      <c r="A319" s="53"/>
      <c r="B319" s="60"/>
      <c r="C319" s="61"/>
    </row>
    <row r="320" spans="1:3" x14ac:dyDescent="0.25">
      <c r="A320" s="53"/>
      <c r="B320" s="60"/>
      <c r="C320" s="61"/>
    </row>
    <row r="321" spans="1:3" x14ac:dyDescent="0.25">
      <c r="A321" s="53"/>
      <c r="B321" s="60"/>
      <c r="C321" s="61"/>
    </row>
    <row r="322" spans="1:3" x14ac:dyDescent="0.25">
      <c r="A322" s="53"/>
      <c r="B322" s="60"/>
      <c r="C322" s="61"/>
    </row>
    <row r="323" spans="1:3" x14ac:dyDescent="0.25">
      <c r="A323" s="53"/>
      <c r="B323" s="60"/>
      <c r="C323" s="61"/>
    </row>
    <row r="324" spans="1:3" x14ac:dyDescent="0.25">
      <c r="A324" s="53"/>
      <c r="B324" s="60"/>
      <c r="C324" s="61"/>
    </row>
    <row r="325" spans="1:3" x14ac:dyDescent="0.25">
      <c r="A325" s="53"/>
      <c r="B325" s="60"/>
      <c r="C325" s="61"/>
    </row>
    <row r="326" spans="1:3" x14ac:dyDescent="0.25">
      <c r="A326" s="53"/>
      <c r="B326" s="60"/>
      <c r="C326" s="61"/>
    </row>
    <row r="327" spans="1:3" x14ac:dyDescent="0.25">
      <c r="A327" s="53"/>
      <c r="B327" s="60"/>
      <c r="C327" s="61"/>
    </row>
    <row r="328" spans="1:3" x14ac:dyDescent="0.25">
      <c r="A328" s="53"/>
      <c r="B328" s="60"/>
      <c r="C328" s="61"/>
    </row>
    <row r="329" spans="1:3" x14ac:dyDescent="0.25">
      <c r="A329" s="53"/>
      <c r="B329" s="60"/>
      <c r="C329" s="61"/>
    </row>
    <row r="330" spans="1:3" x14ac:dyDescent="0.25">
      <c r="A330" s="53"/>
      <c r="B330" s="60"/>
      <c r="C330" s="61"/>
    </row>
    <row r="331" spans="1:3" x14ac:dyDescent="0.25">
      <c r="A331" s="53"/>
      <c r="B331" s="60"/>
      <c r="C331" s="61"/>
    </row>
    <row r="332" spans="1:3" x14ac:dyDescent="0.25">
      <c r="A332" s="53"/>
      <c r="B332" s="60"/>
      <c r="C332" s="61"/>
    </row>
    <row r="333" spans="1:3" x14ac:dyDescent="0.25">
      <c r="A333" s="53"/>
      <c r="B333" s="60"/>
      <c r="C333" s="61"/>
    </row>
    <row r="334" spans="1:3" x14ac:dyDescent="0.25">
      <c r="A334" s="53"/>
      <c r="B334" s="60"/>
      <c r="C334" s="61"/>
    </row>
    <row r="335" spans="1:3" x14ac:dyDescent="0.25">
      <c r="A335" s="53"/>
      <c r="B335" s="60"/>
      <c r="C335" s="61"/>
    </row>
    <row r="336" spans="1:3" x14ac:dyDescent="0.25">
      <c r="A336" s="53"/>
      <c r="B336" s="60"/>
      <c r="C336" s="61"/>
    </row>
    <row r="337" spans="1:3" x14ac:dyDescent="0.25">
      <c r="A337" s="53"/>
      <c r="B337" s="60"/>
      <c r="C337" s="61"/>
    </row>
    <row r="338" spans="1:3" x14ac:dyDescent="0.25">
      <c r="A338" s="53"/>
      <c r="B338" s="60"/>
      <c r="C338" s="61"/>
    </row>
    <row r="339" spans="1:3" x14ac:dyDescent="0.25">
      <c r="A339" s="53"/>
      <c r="B339" s="60"/>
      <c r="C339" s="61"/>
    </row>
    <row r="340" spans="1:3" x14ac:dyDescent="0.25">
      <c r="A340" s="53"/>
      <c r="B340" s="60"/>
      <c r="C340" s="61"/>
    </row>
    <row r="341" spans="1:3" x14ac:dyDescent="0.25">
      <c r="A341" s="53"/>
      <c r="B341" s="60"/>
      <c r="C341" s="61"/>
    </row>
    <row r="342" spans="1:3" x14ac:dyDescent="0.25">
      <c r="A342" s="53"/>
      <c r="B342" s="60"/>
      <c r="C342" s="61"/>
    </row>
    <row r="343" spans="1:3" x14ac:dyDescent="0.25">
      <c r="A343" s="53"/>
      <c r="B343" s="60"/>
      <c r="C343" s="61"/>
    </row>
    <row r="344" spans="1:3" x14ac:dyDescent="0.25">
      <c r="A344" s="53"/>
      <c r="B344" s="60"/>
      <c r="C344" s="61"/>
    </row>
    <row r="345" spans="1:3" x14ac:dyDescent="0.25">
      <c r="A345" s="53"/>
      <c r="B345" s="60"/>
      <c r="C345" s="61"/>
    </row>
    <row r="346" spans="1:3" x14ac:dyDescent="0.25">
      <c r="A346" s="53"/>
      <c r="B346" s="60"/>
      <c r="C346" s="61"/>
    </row>
    <row r="347" spans="1:3" x14ac:dyDescent="0.25">
      <c r="A347" s="53"/>
      <c r="B347" s="60"/>
      <c r="C347" s="61"/>
    </row>
    <row r="348" spans="1:3" x14ac:dyDescent="0.25">
      <c r="A348" s="53"/>
      <c r="B348" s="60"/>
      <c r="C348" s="61"/>
    </row>
    <row r="349" spans="1:3" x14ac:dyDescent="0.25">
      <c r="A349" s="53"/>
      <c r="B349" s="60"/>
      <c r="C349" s="61"/>
    </row>
    <row r="350" spans="1:3" x14ac:dyDescent="0.25">
      <c r="A350" s="53"/>
      <c r="B350" s="60"/>
      <c r="C350" s="61"/>
    </row>
    <row r="351" spans="1:3" x14ac:dyDescent="0.25">
      <c r="A351" s="53"/>
      <c r="B351" s="60"/>
      <c r="C351" s="61"/>
    </row>
    <row r="352" spans="1:3" x14ac:dyDescent="0.25">
      <c r="A352" s="53"/>
      <c r="B352" s="60"/>
      <c r="C352" s="61"/>
    </row>
    <row r="353" spans="1:3" x14ac:dyDescent="0.25">
      <c r="A353" s="53"/>
      <c r="B353" s="60"/>
      <c r="C353" s="61"/>
    </row>
    <row r="354" spans="1:3" x14ac:dyDescent="0.25">
      <c r="A354" s="53"/>
      <c r="B354" s="60"/>
      <c r="C354" s="61"/>
    </row>
    <row r="355" spans="1:3" x14ac:dyDescent="0.25">
      <c r="A355" s="53"/>
      <c r="B355" s="60"/>
      <c r="C355" s="61"/>
    </row>
    <row r="356" spans="1:3" x14ac:dyDescent="0.25">
      <c r="A356" s="53"/>
      <c r="B356" s="60"/>
      <c r="C356" s="61"/>
    </row>
    <row r="357" spans="1:3" x14ac:dyDescent="0.25">
      <c r="A357" s="53"/>
      <c r="B357" s="60"/>
      <c r="C357" s="61"/>
    </row>
    <row r="358" spans="1:3" x14ac:dyDescent="0.25">
      <c r="A358" s="53"/>
      <c r="B358" s="60"/>
      <c r="C358" s="61"/>
    </row>
    <row r="359" spans="1:3" x14ac:dyDescent="0.25">
      <c r="A359" s="53"/>
      <c r="B359" s="60"/>
      <c r="C359" s="61"/>
    </row>
    <row r="360" spans="1:3" x14ac:dyDescent="0.25">
      <c r="A360" s="53"/>
      <c r="B360" s="60"/>
      <c r="C360" s="61"/>
    </row>
    <row r="361" spans="1:3" x14ac:dyDescent="0.25">
      <c r="A361" s="53"/>
      <c r="B361" s="60"/>
      <c r="C361" s="61"/>
    </row>
    <row r="362" spans="1:3" x14ac:dyDescent="0.25">
      <c r="A362" s="53"/>
      <c r="B362" s="60"/>
      <c r="C362" s="61"/>
    </row>
    <row r="363" spans="1:3" x14ac:dyDescent="0.25">
      <c r="A363" s="53"/>
      <c r="B363" s="60"/>
      <c r="C363" s="61"/>
    </row>
    <row r="364" spans="1:3" x14ac:dyDescent="0.25">
      <c r="A364" s="53"/>
      <c r="B364" s="60"/>
      <c r="C364" s="61"/>
    </row>
    <row r="365" spans="1:3" x14ac:dyDescent="0.25">
      <c r="A365" s="53"/>
      <c r="B365" s="60"/>
      <c r="C365" s="61"/>
    </row>
    <row r="366" spans="1:3" x14ac:dyDescent="0.25">
      <c r="A366" s="53"/>
      <c r="B366" s="60"/>
      <c r="C366" s="61"/>
    </row>
    <row r="367" spans="1:3" x14ac:dyDescent="0.25">
      <c r="A367" s="53"/>
      <c r="B367" s="60"/>
      <c r="C367" s="61"/>
    </row>
    <row r="368" spans="1:3" x14ac:dyDescent="0.25">
      <c r="A368" s="53"/>
      <c r="B368" s="60"/>
      <c r="C368" s="61"/>
    </row>
    <row r="369" spans="1:3" x14ac:dyDescent="0.25">
      <c r="A369" s="53"/>
      <c r="B369" s="60"/>
      <c r="C369" s="61"/>
    </row>
    <row r="370" spans="1:3" x14ac:dyDescent="0.25">
      <c r="A370" s="53"/>
      <c r="B370" s="60"/>
      <c r="C370" s="61"/>
    </row>
    <row r="371" spans="1:3" x14ac:dyDescent="0.25">
      <c r="A371" s="53"/>
      <c r="B371" s="60"/>
      <c r="C371" s="61"/>
    </row>
    <row r="372" spans="1:3" x14ac:dyDescent="0.25">
      <c r="A372" s="53"/>
      <c r="B372" s="60"/>
      <c r="C372" s="61"/>
    </row>
    <row r="373" spans="1:3" x14ac:dyDescent="0.25">
      <c r="A373" s="53"/>
      <c r="B373" s="60"/>
      <c r="C373" s="61"/>
    </row>
    <row r="374" spans="1:3" x14ac:dyDescent="0.25">
      <c r="A374" s="53"/>
      <c r="B374" s="60"/>
      <c r="C374" s="61"/>
    </row>
    <row r="375" spans="1:3" x14ac:dyDescent="0.25">
      <c r="A375" s="53"/>
      <c r="B375" s="60"/>
      <c r="C375" s="61"/>
    </row>
    <row r="376" spans="1:3" x14ac:dyDescent="0.25">
      <c r="A376" s="53"/>
      <c r="B376" s="60"/>
      <c r="C376" s="61"/>
    </row>
    <row r="377" spans="1:3" x14ac:dyDescent="0.25">
      <c r="A377" s="53"/>
      <c r="B377" s="60"/>
      <c r="C377" s="61"/>
    </row>
    <row r="378" spans="1:3" x14ac:dyDescent="0.25">
      <c r="A378" s="53"/>
      <c r="B378" s="60"/>
      <c r="C378" s="61"/>
    </row>
    <row r="379" spans="1:3" x14ac:dyDescent="0.25">
      <c r="A379" s="53"/>
      <c r="B379" s="60"/>
      <c r="C379" s="61"/>
    </row>
    <row r="380" spans="1:3" x14ac:dyDescent="0.25">
      <c r="A380" s="53"/>
      <c r="B380" s="60"/>
      <c r="C380" s="61"/>
    </row>
    <row r="381" spans="1:3" x14ac:dyDescent="0.25">
      <c r="A381" s="53"/>
      <c r="B381" s="60"/>
      <c r="C381" s="61"/>
    </row>
    <row r="382" spans="1:3" x14ac:dyDescent="0.25">
      <c r="A382" s="53"/>
      <c r="B382" s="60"/>
      <c r="C382" s="61"/>
    </row>
    <row r="383" spans="1:3" x14ac:dyDescent="0.25">
      <c r="A383" s="53"/>
      <c r="B383" s="60"/>
      <c r="C383" s="61"/>
    </row>
    <row r="384" spans="1:3" x14ac:dyDescent="0.25">
      <c r="A384" s="53"/>
      <c r="B384" s="60"/>
      <c r="C384" s="61"/>
    </row>
    <row r="385" spans="1:3" x14ac:dyDescent="0.25">
      <c r="A385" s="53"/>
      <c r="B385" s="60"/>
      <c r="C385" s="61"/>
    </row>
    <row r="386" spans="1:3" x14ac:dyDescent="0.25">
      <c r="A386" s="53"/>
      <c r="B386" s="60"/>
      <c r="C386" s="61"/>
    </row>
    <row r="387" spans="1:3" x14ac:dyDescent="0.25">
      <c r="A387" s="53"/>
      <c r="B387" s="60"/>
      <c r="C387" s="61"/>
    </row>
    <row r="388" spans="1:3" x14ac:dyDescent="0.25">
      <c r="A388" s="53"/>
      <c r="B388" s="60"/>
      <c r="C388" s="61"/>
    </row>
    <row r="389" spans="1:3" x14ac:dyDescent="0.25">
      <c r="A389" s="53"/>
      <c r="B389" s="60"/>
      <c r="C389" s="61"/>
    </row>
    <row r="390" spans="1:3" x14ac:dyDescent="0.25">
      <c r="A390" s="53"/>
      <c r="B390" s="60"/>
      <c r="C390" s="61"/>
    </row>
    <row r="391" spans="1:3" x14ac:dyDescent="0.25">
      <c r="A391" s="53"/>
      <c r="B391" s="60"/>
      <c r="C391" s="61"/>
    </row>
    <row r="392" spans="1:3" x14ac:dyDescent="0.25">
      <c r="A392" s="53"/>
      <c r="B392" s="60"/>
      <c r="C392" s="61"/>
    </row>
    <row r="393" spans="1:3" x14ac:dyDescent="0.25">
      <c r="A393" s="53"/>
      <c r="B393" s="60"/>
      <c r="C393" s="61"/>
    </row>
    <row r="394" spans="1:3" x14ac:dyDescent="0.25">
      <c r="A394" s="53"/>
      <c r="B394" s="60"/>
      <c r="C394" s="61"/>
    </row>
    <row r="395" spans="1:3" x14ac:dyDescent="0.25">
      <c r="A395" s="53"/>
      <c r="B395" s="60"/>
      <c r="C395" s="61"/>
    </row>
    <row r="396" spans="1:3" x14ac:dyDescent="0.25">
      <c r="A396" s="53"/>
      <c r="B396" s="60"/>
      <c r="C396" s="61"/>
    </row>
    <row r="397" spans="1:3" x14ac:dyDescent="0.25">
      <c r="A397" s="53"/>
      <c r="B397" s="60"/>
      <c r="C397" s="61"/>
    </row>
    <row r="398" spans="1:3" x14ac:dyDescent="0.25">
      <c r="A398" s="53"/>
      <c r="B398" s="60"/>
      <c r="C398" s="61"/>
    </row>
    <row r="399" spans="1:3" x14ac:dyDescent="0.25">
      <c r="A399" s="53"/>
      <c r="B399" s="60"/>
      <c r="C399" s="61"/>
    </row>
    <row r="400" spans="1:3" x14ac:dyDescent="0.25">
      <c r="A400" s="53"/>
      <c r="B400" s="60"/>
      <c r="C400" s="61"/>
    </row>
    <row r="401" spans="1:3" x14ac:dyDescent="0.25">
      <c r="A401" s="53"/>
      <c r="B401" s="60"/>
      <c r="C401" s="61"/>
    </row>
    <row r="402" spans="1:3" x14ac:dyDescent="0.25">
      <c r="A402" s="53"/>
      <c r="B402" s="60"/>
      <c r="C402" s="61"/>
    </row>
    <row r="403" spans="1:3" x14ac:dyDescent="0.25">
      <c r="A403" s="53"/>
      <c r="B403" s="60"/>
      <c r="C403" s="61"/>
    </row>
    <row r="404" spans="1:3" x14ac:dyDescent="0.25">
      <c r="A404" s="53"/>
      <c r="B404" s="60"/>
      <c r="C404" s="61"/>
    </row>
    <row r="405" spans="1:3" x14ac:dyDescent="0.25">
      <c r="A405" s="53"/>
      <c r="B405" s="60"/>
      <c r="C405" s="61"/>
    </row>
    <row r="406" spans="1:3" x14ac:dyDescent="0.25">
      <c r="A406" s="53"/>
      <c r="B406" s="60"/>
      <c r="C406" s="61"/>
    </row>
    <row r="407" spans="1:3" x14ac:dyDescent="0.25">
      <c r="A407" s="53"/>
      <c r="B407" s="60"/>
      <c r="C407" s="61"/>
    </row>
    <row r="408" spans="1:3" x14ac:dyDescent="0.25">
      <c r="A408" s="53"/>
      <c r="B408" s="60"/>
      <c r="C408" s="61"/>
    </row>
    <row r="409" spans="1:3" x14ac:dyDescent="0.25">
      <c r="A409" s="53"/>
      <c r="B409" s="60"/>
      <c r="C409" s="61"/>
    </row>
    <row r="410" spans="1:3" x14ac:dyDescent="0.25">
      <c r="A410" s="53"/>
      <c r="B410" s="60"/>
      <c r="C410" s="61"/>
    </row>
    <row r="411" spans="1:3" x14ac:dyDescent="0.25">
      <c r="A411" s="53"/>
      <c r="B411" s="60"/>
      <c r="C411" s="61"/>
    </row>
    <row r="412" spans="1:3" x14ac:dyDescent="0.25">
      <c r="A412" s="53"/>
      <c r="B412" s="60"/>
      <c r="C412" s="61"/>
    </row>
    <row r="413" spans="1:3" x14ac:dyDescent="0.25">
      <c r="A413" s="53"/>
      <c r="B413" s="60"/>
      <c r="C413" s="61"/>
    </row>
    <row r="414" spans="1:3" x14ac:dyDescent="0.25">
      <c r="A414" s="53"/>
      <c r="B414" s="60"/>
      <c r="C414" s="61"/>
    </row>
    <row r="415" spans="1:3" x14ac:dyDescent="0.25">
      <c r="A415" s="53"/>
      <c r="B415" s="60"/>
      <c r="C415" s="61"/>
    </row>
    <row r="416" spans="1:3" x14ac:dyDescent="0.25">
      <c r="A416" s="53"/>
      <c r="B416" s="60"/>
      <c r="C416" s="61"/>
    </row>
    <row r="417" spans="1:3" x14ac:dyDescent="0.25">
      <c r="A417" s="53"/>
      <c r="B417" s="60"/>
      <c r="C417" s="61"/>
    </row>
    <row r="418" spans="1:3" x14ac:dyDescent="0.25">
      <c r="A418" s="53"/>
      <c r="B418" s="60"/>
      <c r="C418" s="61"/>
    </row>
    <row r="419" spans="1:3" x14ac:dyDescent="0.25">
      <c r="A419" s="53"/>
      <c r="B419" s="60"/>
      <c r="C419" s="61"/>
    </row>
    <row r="420" spans="1:3" x14ac:dyDescent="0.25">
      <c r="A420" s="53"/>
      <c r="B420" s="60"/>
      <c r="C420" s="61"/>
    </row>
    <row r="421" spans="1:3" x14ac:dyDescent="0.25">
      <c r="A421" s="53"/>
      <c r="B421" s="60"/>
      <c r="C421" s="61"/>
    </row>
    <row r="422" spans="1:3" x14ac:dyDescent="0.25">
      <c r="A422" s="53"/>
      <c r="B422" s="60"/>
      <c r="C422" s="61"/>
    </row>
    <row r="423" spans="1:3" x14ac:dyDescent="0.25">
      <c r="A423" s="53"/>
      <c r="B423" s="60"/>
      <c r="C423" s="61"/>
    </row>
    <row r="424" spans="1:3" x14ac:dyDescent="0.25">
      <c r="A424" s="53"/>
      <c r="B424" s="60"/>
      <c r="C424" s="61"/>
    </row>
    <row r="425" spans="1:3" x14ac:dyDescent="0.25">
      <c r="A425" s="53"/>
      <c r="B425" s="60"/>
      <c r="C425" s="61"/>
    </row>
    <row r="426" spans="1:3" x14ac:dyDescent="0.25">
      <c r="A426" s="53"/>
      <c r="B426" s="60"/>
      <c r="C426" s="61"/>
    </row>
    <row r="427" spans="1:3" x14ac:dyDescent="0.25">
      <c r="A427" s="53"/>
      <c r="B427" s="60"/>
      <c r="C427" s="61"/>
    </row>
    <row r="428" spans="1:3" x14ac:dyDescent="0.25">
      <c r="A428" s="53"/>
      <c r="B428" s="60"/>
      <c r="C428" s="61"/>
    </row>
    <row r="429" spans="1:3" x14ac:dyDescent="0.25">
      <c r="A429" s="53"/>
      <c r="B429" s="60"/>
      <c r="C429" s="61"/>
    </row>
    <row r="430" spans="1:3" x14ac:dyDescent="0.25">
      <c r="A430" s="53"/>
      <c r="B430" s="60"/>
      <c r="C430" s="61"/>
    </row>
    <row r="431" spans="1:3" x14ac:dyDescent="0.25">
      <c r="A431" s="53"/>
      <c r="B431" s="60"/>
      <c r="C431" s="61"/>
    </row>
    <row r="432" spans="1:3" x14ac:dyDescent="0.25">
      <c r="A432" s="53"/>
      <c r="B432" s="60"/>
      <c r="C432" s="61"/>
    </row>
    <row r="433" spans="1:3" x14ac:dyDescent="0.25">
      <c r="A433" s="53"/>
      <c r="B433" s="60"/>
      <c r="C433" s="61"/>
    </row>
    <row r="434" spans="1:3" x14ac:dyDescent="0.25">
      <c r="A434" s="53"/>
      <c r="B434" s="60"/>
      <c r="C434" s="61"/>
    </row>
    <row r="435" spans="1:3" x14ac:dyDescent="0.25">
      <c r="A435" s="53"/>
      <c r="B435" s="60"/>
      <c r="C435" s="61"/>
    </row>
    <row r="436" spans="1:3" x14ac:dyDescent="0.25">
      <c r="A436" s="53"/>
      <c r="B436" s="60"/>
      <c r="C436" s="61"/>
    </row>
    <row r="437" spans="1:3" x14ac:dyDescent="0.25">
      <c r="A437" s="53"/>
      <c r="B437" s="60"/>
      <c r="C437" s="61"/>
    </row>
    <row r="438" spans="1:3" x14ac:dyDescent="0.25">
      <c r="A438" s="53"/>
      <c r="B438" s="60"/>
      <c r="C438" s="61"/>
    </row>
    <row r="439" spans="1:3" x14ac:dyDescent="0.25">
      <c r="A439" s="53"/>
      <c r="B439" s="60"/>
      <c r="C439" s="61"/>
    </row>
    <row r="440" spans="1:3" x14ac:dyDescent="0.25">
      <c r="A440" s="53"/>
      <c r="B440" s="60"/>
      <c r="C440" s="61"/>
    </row>
    <row r="441" spans="1:3" x14ac:dyDescent="0.25">
      <c r="A441" s="53"/>
      <c r="B441" s="60"/>
      <c r="C441" s="61"/>
    </row>
    <row r="442" spans="1:3" x14ac:dyDescent="0.25">
      <c r="A442" s="53"/>
      <c r="B442" s="60"/>
      <c r="C442" s="61"/>
    </row>
    <row r="443" spans="1:3" x14ac:dyDescent="0.25">
      <c r="A443" s="53"/>
      <c r="B443" s="60"/>
      <c r="C443" s="61"/>
    </row>
    <row r="444" spans="1:3" x14ac:dyDescent="0.25">
      <c r="A444" s="53"/>
      <c r="B444" s="60"/>
      <c r="C444" s="61"/>
    </row>
    <row r="445" spans="1:3" x14ac:dyDescent="0.25">
      <c r="A445" s="53"/>
      <c r="B445" s="60"/>
      <c r="C445" s="61"/>
    </row>
    <row r="446" spans="1:3" x14ac:dyDescent="0.25">
      <c r="A446" s="53"/>
      <c r="B446" s="60"/>
      <c r="C446" s="61"/>
    </row>
    <row r="447" spans="1:3" x14ac:dyDescent="0.25">
      <c r="A447" s="53"/>
      <c r="B447" s="60"/>
      <c r="C447" s="61"/>
    </row>
    <row r="448" spans="1:3" x14ac:dyDescent="0.25">
      <c r="A448" s="53"/>
      <c r="B448" s="60"/>
      <c r="C448" s="61"/>
    </row>
    <row r="449" spans="1:3" x14ac:dyDescent="0.25">
      <c r="A449" s="53"/>
      <c r="B449" s="60"/>
      <c r="C449" s="61"/>
    </row>
    <row r="450" spans="1:3" x14ac:dyDescent="0.25">
      <c r="A450" s="53"/>
      <c r="B450" s="60"/>
      <c r="C450" s="61"/>
    </row>
    <row r="451" spans="1:3" x14ac:dyDescent="0.25">
      <c r="A451" s="53"/>
      <c r="B451" s="60"/>
      <c r="C451" s="61"/>
    </row>
    <row r="452" spans="1:3" x14ac:dyDescent="0.25">
      <c r="A452" s="53"/>
      <c r="B452" s="60"/>
      <c r="C452" s="61"/>
    </row>
    <row r="453" spans="1:3" x14ac:dyDescent="0.25">
      <c r="A453" s="53"/>
      <c r="B453" s="60"/>
      <c r="C453" s="61"/>
    </row>
    <row r="454" spans="1:3" x14ac:dyDescent="0.25">
      <c r="A454" s="53"/>
      <c r="B454" s="60"/>
      <c r="C454" s="61"/>
    </row>
    <row r="455" spans="1:3" x14ac:dyDescent="0.25">
      <c r="A455" s="53"/>
      <c r="B455" s="60"/>
      <c r="C455" s="61"/>
    </row>
    <row r="456" spans="1:3" x14ac:dyDescent="0.25">
      <c r="A456" s="53"/>
      <c r="B456" s="60"/>
      <c r="C456" s="61"/>
    </row>
    <row r="457" spans="1:3" x14ac:dyDescent="0.25">
      <c r="A457" s="53"/>
      <c r="B457" s="60"/>
      <c r="C457" s="61"/>
    </row>
    <row r="458" spans="1:3" x14ac:dyDescent="0.25">
      <c r="A458" s="53"/>
      <c r="B458" s="60"/>
      <c r="C458" s="61"/>
    </row>
    <row r="459" spans="1:3" x14ac:dyDescent="0.25">
      <c r="A459" s="53"/>
      <c r="B459" s="60"/>
      <c r="C459" s="61"/>
    </row>
    <row r="460" spans="1:3" x14ac:dyDescent="0.25">
      <c r="A460" s="53"/>
      <c r="B460" s="60"/>
      <c r="C460" s="61"/>
    </row>
    <row r="461" spans="1:3" x14ac:dyDescent="0.25">
      <c r="A461" s="53"/>
      <c r="B461" s="60"/>
      <c r="C461" s="61"/>
    </row>
    <row r="462" spans="1:3" x14ac:dyDescent="0.25">
      <c r="A462" s="53"/>
      <c r="B462" s="60"/>
      <c r="C462" s="61"/>
    </row>
    <row r="463" spans="1:3" x14ac:dyDescent="0.25">
      <c r="A463" s="53"/>
      <c r="B463" s="60"/>
      <c r="C463" s="61"/>
    </row>
    <row r="464" spans="1:3" x14ac:dyDescent="0.25">
      <c r="A464" s="53"/>
      <c r="B464" s="60"/>
      <c r="C464" s="61"/>
    </row>
    <row r="465" spans="1:3" x14ac:dyDescent="0.25">
      <c r="A465" s="53"/>
      <c r="B465" s="60"/>
      <c r="C465" s="61"/>
    </row>
    <row r="466" spans="1:3" x14ac:dyDescent="0.25">
      <c r="A466" s="53"/>
      <c r="B466" s="60"/>
      <c r="C466" s="61"/>
    </row>
    <row r="467" spans="1:3" x14ac:dyDescent="0.25">
      <c r="A467" s="53"/>
      <c r="B467" s="60"/>
      <c r="C467" s="61"/>
    </row>
    <row r="468" spans="1:3" x14ac:dyDescent="0.25">
      <c r="A468" s="53"/>
      <c r="B468" s="60"/>
      <c r="C468" s="61"/>
    </row>
    <row r="469" spans="1:3" x14ac:dyDescent="0.25">
      <c r="A469" s="53"/>
      <c r="B469" s="60"/>
      <c r="C469" s="61"/>
    </row>
    <row r="470" spans="1:3" x14ac:dyDescent="0.25">
      <c r="A470" s="53"/>
      <c r="B470" s="60"/>
      <c r="C470" s="61"/>
    </row>
    <row r="471" spans="1:3" x14ac:dyDescent="0.25">
      <c r="A471" s="53"/>
      <c r="B471" s="60"/>
      <c r="C471" s="61"/>
    </row>
    <row r="472" spans="1:3" x14ac:dyDescent="0.25">
      <c r="A472" s="53"/>
      <c r="B472" s="60"/>
      <c r="C472" s="61"/>
    </row>
    <row r="473" spans="1:3" x14ac:dyDescent="0.25">
      <c r="A473" s="53"/>
      <c r="B473" s="60"/>
      <c r="C473" s="61"/>
    </row>
    <row r="474" spans="1:3" x14ac:dyDescent="0.25">
      <c r="A474" s="53"/>
      <c r="B474" s="60"/>
      <c r="C474" s="61"/>
    </row>
    <row r="475" spans="1:3" x14ac:dyDescent="0.25">
      <c r="A475" s="53"/>
      <c r="B475" s="60"/>
      <c r="C475" s="61"/>
    </row>
    <row r="476" spans="1:3" x14ac:dyDescent="0.25">
      <c r="A476" s="53"/>
      <c r="B476" s="60"/>
      <c r="C476" s="61"/>
    </row>
    <row r="477" spans="1:3" x14ac:dyDescent="0.25">
      <c r="A477" s="53"/>
      <c r="B477" s="60"/>
      <c r="C477" s="61"/>
    </row>
    <row r="478" spans="1:3" x14ac:dyDescent="0.25">
      <c r="A478" s="53"/>
      <c r="B478" s="60"/>
      <c r="C478" s="61"/>
    </row>
    <row r="479" spans="1:3" x14ac:dyDescent="0.25">
      <c r="A479" s="53"/>
      <c r="B479" s="60"/>
      <c r="C479" s="61"/>
    </row>
    <row r="480" spans="1:3" x14ac:dyDescent="0.25">
      <c r="A480" s="53"/>
      <c r="B480" s="60"/>
      <c r="C480" s="61"/>
    </row>
    <row r="481" spans="1:3" x14ac:dyDescent="0.25">
      <c r="A481" s="53"/>
      <c r="B481" s="60"/>
      <c r="C481" s="61"/>
    </row>
    <row r="482" spans="1:3" x14ac:dyDescent="0.25">
      <c r="A482" s="53"/>
      <c r="B482" s="60"/>
      <c r="C482" s="61"/>
    </row>
    <row r="483" spans="1:3" x14ac:dyDescent="0.25">
      <c r="A483" s="53"/>
      <c r="B483" s="60"/>
      <c r="C483" s="61"/>
    </row>
    <row r="484" spans="1:3" x14ac:dyDescent="0.25">
      <c r="A484" s="53"/>
      <c r="B484" s="60"/>
      <c r="C484" s="61"/>
    </row>
    <row r="485" spans="1:3" x14ac:dyDescent="0.25">
      <c r="A485" s="53"/>
      <c r="B485" s="60"/>
      <c r="C485" s="61"/>
    </row>
    <row r="486" spans="1:3" x14ac:dyDescent="0.25">
      <c r="A486" s="53"/>
      <c r="B486" s="60"/>
      <c r="C486" s="61"/>
    </row>
    <row r="487" spans="1:3" x14ac:dyDescent="0.25">
      <c r="A487" s="53"/>
      <c r="B487" s="60"/>
      <c r="C487" s="61"/>
    </row>
    <row r="488" spans="1:3" x14ac:dyDescent="0.25">
      <c r="A488" s="53"/>
      <c r="B488" s="60"/>
      <c r="C488" s="61"/>
    </row>
    <row r="489" spans="1:3" x14ac:dyDescent="0.25">
      <c r="A489" s="53"/>
      <c r="B489" s="60"/>
      <c r="C489" s="61"/>
    </row>
    <row r="490" spans="1:3" x14ac:dyDescent="0.25">
      <c r="A490" s="53"/>
      <c r="B490" s="60"/>
      <c r="C490" s="61"/>
    </row>
    <row r="491" spans="1:3" x14ac:dyDescent="0.25">
      <c r="A491" s="53"/>
      <c r="B491" s="60"/>
      <c r="C491" s="61"/>
    </row>
    <row r="492" spans="1:3" x14ac:dyDescent="0.25">
      <c r="A492" s="53"/>
      <c r="B492" s="60"/>
      <c r="C492" s="61"/>
    </row>
    <row r="493" spans="1:3" x14ac:dyDescent="0.25">
      <c r="A493" s="53"/>
      <c r="B493" s="60"/>
      <c r="C493" s="61"/>
    </row>
    <row r="494" spans="1:3" x14ac:dyDescent="0.25">
      <c r="A494" s="53"/>
      <c r="B494" s="60"/>
      <c r="C494" s="61"/>
    </row>
    <row r="495" spans="1:3" x14ac:dyDescent="0.25">
      <c r="A495" s="53"/>
      <c r="B495" s="60"/>
      <c r="C495" s="61"/>
    </row>
    <row r="496" spans="1:3" x14ac:dyDescent="0.25">
      <c r="A496" s="53"/>
      <c r="B496" s="60"/>
      <c r="C496" s="61"/>
    </row>
    <row r="497" spans="1:3" x14ac:dyDescent="0.25">
      <c r="A497" s="53"/>
      <c r="B497" s="60"/>
      <c r="C497" s="61"/>
    </row>
    <row r="498" spans="1:3" x14ac:dyDescent="0.25">
      <c r="A498" s="53"/>
      <c r="B498" s="60"/>
      <c r="C498" s="61"/>
    </row>
    <row r="499" spans="1:3" x14ac:dyDescent="0.25">
      <c r="A499" s="53"/>
      <c r="B499" s="60"/>
      <c r="C499" s="61"/>
    </row>
    <row r="500" spans="1:3" x14ac:dyDescent="0.25">
      <c r="A500" s="53"/>
      <c r="B500" s="60"/>
      <c r="C500" s="61"/>
    </row>
    <row r="501" spans="1:3" x14ac:dyDescent="0.25">
      <c r="A501" s="53"/>
      <c r="B501" s="60"/>
      <c r="C501" s="61"/>
    </row>
    <row r="502" spans="1:3" x14ac:dyDescent="0.25">
      <c r="A502" s="53"/>
      <c r="B502" s="60"/>
      <c r="C502" s="61"/>
    </row>
    <row r="503" spans="1:3" x14ac:dyDescent="0.25">
      <c r="A503" s="53"/>
      <c r="B503" s="60"/>
      <c r="C503" s="61"/>
    </row>
    <row r="504" spans="1:3" x14ac:dyDescent="0.25">
      <c r="A504" s="53"/>
      <c r="B504" s="60"/>
      <c r="C504" s="61"/>
    </row>
    <row r="505" spans="1:3" x14ac:dyDescent="0.25">
      <c r="B505" s="50"/>
      <c r="C505" s="51"/>
    </row>
    <row r="506" spans="1:3" x14ac:dyDescent="0.25">
      <c r="B506" s="50"/>
      <c r="C506" s="51"/>
    </row>
    <row r="507" spans="1:3" x14ac:dyDescent="0.25">
      <c r="B507" s="50"/>
      <c r="C507" s="51"/>
    </row>
    <row r="508" spans="1:3" x14ac:dyDescent="0.25">
      <c r="B508" s="50"/>
      <c r="C508" s="51"/>
    </row>
    <row r="509" spans="1:3" x14ac:dyDescent="0.25">
      <c r="B509" s="50"/>
      <c r="C509" s="51"/>
    </row>
  </sheetData>
  <sheetProtection algorithmName="SHA-512" hashValue="SEVnR/4laNckvkbBKEbnU0tM6FiR+CfW3VeAqjD9UqrMSuQXtxouvFWxXH9lyEH47UUYh3sy0SjSqleWiRSfyQ==" saltValue="lhsJ+OO9TaVnw1Jc2yShZQ==" spinCount="100000" sheet="1" objects="1" scenarios="1"/>
  <pageMargins left="0.7" right="0.7" top="0.75" bottom="0.75" header="0.3" footer="0.3"/>
  <customProperties>
    <customPr name="OrphanNamesChecked" r:id="rId1"/>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F53DE-3627-4E51-AF67-66B89398C799}">
  <sheetPr codeName="Sheet4"/>
  <dimension ref="A1:E345"/>
  <sheetViews>
    <sheetView showGridLines="0" zoomScale="70" zoomScaleNormal="70" workbookViewId="0">
      <selection activeCell="H12" sqref="A12:H13"/>
    </sheetView>
  </sheetViews>
  <sheetFormatPr defaultColWidth="9.42578125" defaultRowHeight="18" x14ac:dyDescent="0.25"/>
  <cols>
    <col min="1" max="1" width="102.42578125" style="2" customWidth="1"/>
    <col min="2" max="2" width="22.5703125" style="2" customWidth="1"/>
    <col min="3" max="4" width="9.42578125" style="2"/>
    <col min="5" max="5" width="61.5703125" style="2" customWidth="1"/>
    <col min="6" max="16384" width="9.42578125" style="2"/>
  </cols>
  <sheetData>
    <row r="1" spans="1:2" x14ac:dyDescent="0.25">
      <c r="A1" s="1" t="s">
        <v>83</v>
      </c>
    </row>
    <row r="2" spans="1:2" x14ac:dyDescent="0.25">
      <c r="A2" s="2" t="s">
        <v>84</v>
      </c>
    </row>
    <row r="3" spans="1:2" x14ac:dyDescent="0.25">
      <c r="A3" s="2" t="s">
        <v>85</v>
      </c>
      <c r="B3" s="2">
        <v>0</v>
      </c>
    </row>
    <row r="4" spans="1:2" x14ac:dyDescent="0.25">
      <c r="A4" s="2" t="s">
        <v>86</v>
      </c>
      <c r="B4" s="2">
        <v>0.25</v>
      </c>
    </row>
    <row r="5" spans="1:2" x14ac:dyDescent="0.25">
      <c r="A5" s="2" t="s">
        <v>87</v>
      </c>
      <c r="B5" s="2">
        <v>0.5</v>
      </c>
    </row>
    <row r="6" spans="1:2" x14ac:dyDescent="0.25">
      <c r="A6" s="2" t="s">
        <v>88</v>
      </c>
      <c r="B6" s="2">
        <v>0.75</v>
      </c>
    </row>
    <row r="9" spans="1:2" x14ac:dyDescent="0.25">
      <c r="A9" s="1" t="s">
        <v>89</v>
      </c>
    </row>
    <row r="10" spans="1:2" x14ac:dyDescent="0.25">
      <c r="A10" s="2" t="s">
        <v>84</v>
      </c>
    </row>
    <row r="11" spans="1:2" ht="54" x14ac:dyDescent="0.25">
      <c r="A11" s="2" t="s">
        <v>90</v>
      </c>
      <c r="B11" s="2" t="s">
        <v>91</v>
      </c>
    </row>
    <row r="12" spans="1:2" ht="90" x14ac:dyDescent="0.25">
      <c r="A12" s="2" t="s">
        <v>92</v>
      </c>
      <c r="B12" s="2" t="s">
        <v>93</v>
      </c>
    </row>
    <row r="13" spans="1:2" ht="72" x14ac:dyDescent="0.25">
      <c r="A13" s="2" t="s">
        <v>94</v>
      </c>
      <c r="B13" s="2" t="s">
        <v>95</v>
      </c>
    </row>
    <row r="14" spans="1:2" ht="72" x14ac:dyDescent="0.25">
      <c r="A14" s="2" t="s">
        <v>96</v>
      </c>
      <c r="B14" s="2" t="s">
        <v>97</v>
      </c>
    </row>
    <row r="15" spans="1:2" ht="72" x14ac:dyDescent="0.25">
      <c r="A15" s="2" t="s">
        <v>98</v>
      </c>
      <c r="B15" s="2" t="s">
        <v>99</v>
      </c>
    </row>
    <row r="17" spans="1:5" x14ac:dyDescent="0.25">
      <c r="A17" s="1" t="s">
        <v>100</v>
      </c>
    </row>
    <row r="18" spans="1:5" x14ac:dyDescent="0.25">
      <c r="A18" s="2" t="s">
        <v>84</v>
      </c>
      <c r="E18" s="2" t="s">
        <v>84</v>
      </c>
    </row>
    <row r="19" spans="1:5" ht="36" x14ac:dyDescent="0.25">
      <c r="A19" s="2" t="str">
        <f>_xlfn.CONCAT(B19," - ",E19)</f>
        <v>Aware - leadership style at the operational level is not aligned with the tactical and strategic level.</v>
      </c>
      <c r="B19" s="2" t="s">
        <v>91</v>
      </c>
      <c r="E19" s="2" t="s">
        <v>101</v>
      </c>
    </row>
    <row r="20" spans="1:5" ht="54" x14ac:dyDescent="0.25">
      <c r="A20" s="2" t="str">
        <f t="shared" ref="A20:A23" si="0">_xlfn.CONCAT(B20," - ",E20)</f>
        <v>Basic - management understand asset management but there is no clear action plan/person to lead development.</v>
      </c>
      <c r="B20" s="2" t="s">
        <v>93</v>
      </c>
      <c r="E20" s="2" t="s">
        <v>102</v>
      </c>
    </row>
    <row r="21" spans="1:5" ht="54" x14ac:dyDescent="0.25">
      <c r="A21" s="2" t="str">
        <f t="shared" si="0"/>
        <v>Core - management support asset management and communicate requirements. Developing process and procedures across business units.</v>
      </c>
      <c r="B21" s="2" t="s">
        <v>95</v>
      </c>
      <c r="E21" s="2" t="s">
        <v>103</v>
      </c>
    </row>
    <row r="22" spans="1:5" ht="54" x14ac:dyDescent="0.25">
      <c r="A22" s="2" t="str">
        <f t="shared" si="0"/>
        <v xml:space="preserve">Intermediate - leadership is transparent and consistent from top to bottom with asset management being coordinated across all functions. </v>
      </c>
      <c r="B22" s="2" t="s">
        <v>97</v>
      </c>
      <c r="E22" s="2" t="s">
        <v>104</v>
      </c>
    </row>
    <row r="23" spans="1:5" ht="54" x14ac:dyDescent="0.25">
      <c r="A23" s="2" t="str">
        <f t="shared" si="0"/>
        <v xml:space="preserve">Advanced - optimum methods of communication prevail from strategic to operational level. Clear support demonstrated from management. </v>
      </c>
      <c r="B23" s="2" t="s">
        <v>99</v>
      </c>
      <c r="E23" s="2" t="s">
        <v>105</v>
      </c>
    </row>
    <row r="25" spans="1:5" x14ac:dyDescent="0.25">
      <c r="A25" s="1" t="s">
        <v>106</v>
      </c>
    </row>
    <row r="26" spans="1:5" x14ac:dyDescent="0.25">
      <c r="A26" s="2" t="s">
        <v>84</v>
      </c>
      <c r="E26" s="2" t="s">
        <v>84</v>
      </c>
    </row>
    <row r="27" spans="1:5" ht="72" x14ac:dyDescent="0.25">
      <c r="A27" s="2" t="str">
        <f>_xlfn.CONCAT(B27," - ",E27)</f>
        <v>Aware - no change management procedures or practices exist. There is a poor audit trail of changes with changes rarely reviewed after they occurred.</v>
      </c>
      <c r="B27" s="2" t="s">
        <v>91</v>
      </c>
      <c r="E27" s="2" t="s">
        <v>107</v>
      </c>
    </row>
    <row r="28" spans="1:5" ht="90" x14ac:dyDescent="0.25">
      <c r="A28" s="2" t="str">
        <f t="shared" ref="A28:A31" si="1">_xlfn.CONCAT(B28," - ",E28)</f>
        <v>Basic - change management process exists, however they are not followed consistently. Changes are handled informally and reactively. Documentation record is poor with not all changes reviewed when occurred.</v>
      </c>
      <c r="B28" s="2" t="s">
        <v>93</v>
      </c>
      <c r="E28" s="2" t="s">
        <v>108</v>
      </c>
    </row>
    <row r="29" spans="1:5" ht="72" x14ac:dyDescent="0.25">
      <c r="A29" s="2" t="str">
        <f t="shared" si="1"/>
        <v>Core - processes exist and are followed consistently. Staff members share the same processes, but is manual. Audit trail is recorded and there is a requirement of review before a change is made.</v>
      </c>
      <c r="B29" s="2" t="s">
        <v>95</v>
      </c>
      <c r="E29" s="2" t="s">
        <v>109</v>
      </c>
    </row>
    <row r="30" spans="1:5" ht="90" x14ac:dyDescent="0.25">
      <c r="A30" s="2" t="str">
        <f t="shared" si="1"/>
        <v xml:space="preserve">Intermediate - standard processes are adopted and followed consistently across all staff. Processes are efficiently implemented with the support of an IT tool. Most changes are managed proactively with all changes reviewed. </v>
      </c>
      <c r="B30" s="2" t="s">
        <v>97</v>
      </c>
      <c r="E30" s="2" t="s">
        <v>110</v>
      </c>
    </row>
    <row r="31" spans="1:5" ht="126" x14ac:dyDescent="0.25">
      <c r="A31" s="2" t="str">
        <f t="shared" si="1"/>
        <v>Advanced - performance evaluation matrices are developed and implemented. Processes are monitored and analysed for potential improvements with council taking advantage of technology support. Continuous improvement through learning is considered as an essential part of change management process.</v>
      </c>
      <c r="B31" s="2" t="s">
        <v>99</v>
      </c>
      <c r="E31" s="2" t="s">
        <v>111</v>
      </c>
    </row>
    <row r="33" spans="1:5" x14ac:dyDescent="0.25">
      <c r="A33" s="1" t="s">
        <v>112</v>
      </c>
    </row>
    <row r="34" spans="1:5" x14ac:dyDescent="0.25">
      <c r="A34" s="2" t="s">
        <v>84</v>
      </c>
      <c r="E34" s="2" t="s">
        <v>84</v>
      </c>
    </row>
    <row r="35" spans="1:5" ht="36" x14ac:dyDescent="0.25">
      <c r="A35" s="2" t="str">
        <f>_xlfn.CONCAT(B35," - ",E35)</f>
        <v>Aware - reactive and fragmented across council with no consistent approach.</v>
      </c>
      <c r="B35" s="2" t="s">
        <v>91</v>
      </c>
      <c r="E35" s="2" t="s">
        <v>113</v>
      </c>
    </row>
    <row r="36" spans="1:5" ht="36" x14ac:dyDescent="0.25">
      <c r="A36" s="2" t="str">
        <f t="shared" ref="A36:A39" si="2">_xlfn.CONCAT(B36," - ",E36)</f>
        <v>Basic - assessment completed to determine competency and skill levels and gaps.</v>
      </c>
      <c r="B36" s="2" t="s">
        <v>93</v>
      </c>
      <c r="E36" s="2" t="s">
        <v>114</v>
      </c>
    </row>
    <row r="37" spans="1:5" ht="54" x14ac:dyDescent="0.25">
      <c r="A37" s="2" t="str">
        <f>_xlfn.CONCAT(B37," - ",E37)</f>
        <v>Core - contingency plans in case of staff turnover. Documented training program in place for internal capability building.</v>
      </c>
      <c r="B37" s="2" t="s">
        <v>95</v>
      </c>
      <c r="E37" s="2" t="s">
        <v>115</v>
      </c>
    </row>
    <row r="38" spans="1:5" ht="36" x14ac:dyDescent="0.25">
      <c r="A38" s="2" t="str">
        <f t="shared" si="2"/>
        <v>Intermediate - defined strategy to use internal or external resources to build internal capability or skills.</v>
      </c>
      <c r="B38" s="2" t="s">
        <v>97</v>
      </c>
      <c r="E38" s="2" t="s">
        <v>116</v>
      </c>
    </row>
    <row r="39" spans="1:5" ht="54" x14ac:dyDescent="0.25">
      <c r="A39" s="2" t="str">
        <f t="shared" si="2"/>
        <v>Advanced - linked to performance reporting and service delivery plans. Using multiple scenarios to show best strategies of internal capability or skills.</v>
      </c>
      <c r="B39" s="2" t="s">
        <v>99</v>
      </c>
      <c r="E39" s="2" t="s">
        <v>117</v>
      </c>
    </row>
    <row r="41" spans="1:5" x14ac:dyDescent="0.25">
      <c r="A41" s="1" t="s">
        <v>118</v>
      </c>
    </row>
    <row r="42" spans="1:5" x14ac:dyDescent="0.25">
      <c r="A42" s="2" t="s">
        <v>84</v>
      </c>
      <c r="E42" s="2" t="s">
        <v>84</v>
      </c>
    </row>
    <row r="43" spans="1:5" ht="90" x14ac:dyDescent="0.25">
      <c r="A43" s="2" t="str">
        <f>_xlfn.CONCAT(B43," - ",E43)</f>
        <v>Aware - asset management is defined as a set of technical and procedural solutions plus compliance with regulations; it is not seen as a key business risk with asset failures seen as unavoidable.</v>
      </c>
      <c r="B43" s="2" t="s">
        <v>91</v>
      </c>
      <c r="E43" s="2" t="s">
        <v>119</v>
      </c>
    </row>
    <row r="44" spans="1:5" ht="90" x14ac:dyDescent="0.25">
      <c r="A44" s="2" t="str">
        <f t="shared" ref="A44:A47" si="3">_xlfn.CONCAT(B44," - ",E44)</f>
        <v>Basic - asset management is seen as a business risk but is solely defined in terms of adherence to techniques, rules and procedures. Asset failures are seen as preventable but asset performance is inadequately monitored.</v>
      </c>
      <c r="B44" s="2" t="s">
        <v>93</v>
      </c>
      <c r="E44" s="2" t="s">
        <v>120</v>
      </c>
    </row>
    <row r="45" spans="1:5" ht="108" x14ac:dyDescent="0.25">
      <c r="A45" s="2" t="str">
        <f t="shared" si="3"/>
        <v>Core - asset failure rates are relatively low; management thinks frontline employees are critical to asset management; asset performance is actively monitored. There is a recognition for the need for assessing asset management culture but no defined processes.</v>
      </c>
      <c r="B45" s="2" t="s">
        <v>95</v>
      </c>
      <c r="E45" s="2" t="s">
        <v>121</v>
      </c>
    </row>
    <row r="46" spans="1:5" ht="144" x14ac:dyDescent="0.25">
      <c r="A46" s="2" t="str">
        <f t="shared" si="3"/>
        <v xml:space="preserve">Intermediate - managers and staff recognise that a wide range of factors cause asset failures and affect asset performance; the organisation puts effort into proactive measures to prevent asset failures and enhance asset performance. There is a defined process for auditing asset management culture but may not be consistent across all business units. </v>
      </c>
      <c r="B46" s="2" t="s">
        <v>97</v>
      </c>
      <c r="E46" s="2" t="s">
        <v>122</v>
      </c>
    </row>
    <row r="47" spans="1:5" ht="126" x14ac:dyDescent="0.25">
      <c r="A47" s="2" t="str">
        <f t="shared" si="3"/>
        <v>Advanced - sustained period of low asset failure rates with no feeling of complacency at any level; all staff are constantly striving to find better ways of improving asset performance. There is a defined process for auditing asset management culture and is consistent across all business units.</v>
      </c>
      <c r="B47" s="2" t="s">
        <v>99</v>
      </c>
      <c r="E47" s="2" t="s">
        <v>123</v>
      </c>
    </row>
    <row r="49" spans="1:5" x14ac:dyDescent="0.25">
      <c r="A49" s="1" t="s">
        <v>124</v>
      </c>
    </row>
    <row r="50" spans="1:5" x14ac:dyDescent="0.25">
      <c r="A50" s="2" t="s">
        <v>84</v>
      </c>
      <c r="E50" s="2" t="s">
        <v>84</v>
      </c>
    </row>
    <row r="51" spans="1:5" ht="54" x14ac:dyDescent="0.25">
      <c r="A51" s="2" t="str">
        <f>_xlfn.CONCAT(B51," - ",E51)</f>
        <v>Aware - ad hoc approach to measuring and managing risks. Minimal evidence of risk management processes being documented.</v>
      </c>
      <c r="B51" s="2" t="s">
        <v>91</v>
      </c>
      <c r="E51" s="2" t="s">
        <v>125</v>
      </c>
    </row>
    <row r="52" spans="1:5" ht="72" x14ac:dyDescent="0.25">
      <c r="A52" s="2" t="str">
        <f t="shared" ref="A52:A55" si="4">_xlfn.CONCAT(B52," - ",E52)</f>
        <v>Basic - inconsistent approaches to risk management at different levels. Tactical and operational levels have their own documented processes of measuring and managing risks.</v>
      </c>
      <c r="B52" s="2" t="s">
        <v>93</v>
      </c>
      <c r="E52" s="2" t="s">
        <v>126</v>
      </c>
    </row>
    <row r="53" spans="1:5" ht="54" x14ac:dyDescent="0.25">
      <c r="A53" s="2" t="str">
        <f t="shared" si="4"/>
        <v>Core - tactical and operational level risk management is maintained centrally and aligns with council's policy for managing risks.</v>
      </c>
      <c r="B53" s="2" t="s">
        <v>95</v>
      </c>
      <c r="E53" s="2" t="s">
        <v>127</v>
      </c>
    </row>
    <row r="54" spans="1:5" ht="90" x14ac:dyDescent="0.25">
      <c r="A54" s="2" t="str">
        <f t="shared" si="4"/>
        <v>Intermediate - strategic, tactical and operational level risk management is working effectively and the value of risk management can be demonstrated. There is evidence of evaluation procedures of risk management processes in place.</v>
      </c>
      <c r="B54" s="2" t="s">
        <v>97</v>
      </c>
      <c r="E54" s="2" t="s">
        <v>128</v>
      </c>
    </row>
    <row r="55" spans="1:5" ht="72" x14ac:dyDescent="0.25">
      <c r="A55" s="2" t="str">
        <f t="shared" si="4"/>
        <v>Advanced - risk management is a part of organisational culture and supports all decision making by using scenario planning within projects. There is evidence of continual improvement.</v>
      </c>
      <c r="B55" s="2" t="s">
        <v>99</v>
      </c>
      <c r="E55" s="2" t="s">
        <v>129</v>
      </c>
    </row>
    <row r="57" spans="1:5" x14ac:dyDescent="0.25">
      <c r="A57" s="1" t="s">
        <v>130</v>
      </c>
    </row>
    <row r="58" spans="1:5" x14ac:dyDescent="0.25">
      <c r="A58" s="2" t="s">
        <v>84</v>
      </c>
      <c r="E58" s="2" t="s">
        <v>84</v>
      </c>
    </row>
    <row r="59" spans="1:5" ht="54" x14ac:dyDescent="0.25">
      <c r="A59" s="2" t="str">
        <f>_xlfn.CONCAT(B59," - ",E59)</f>
        <v>Aware - little to no recognition of sustainability issues and opportunities. Minimal evidence of resource acquisition, planning or management.</v>
      </c>
      <c r="B59" s="2" t="s">
        <v>91</v>
      </c>
      <c r="E59" s="2" t="s">
        <v>131</v>
      </c>
    </row>
    <row r="60" spans="1:5" ht="72" x14ac:dyDescent="0.25">
      <c r="A60" s="2" t="str">
        <f t="shared" ref="A60:A63" si="5">_xlfn.CONCAT(B60," - ",E60)</f>
        <v>Basic - adhocly deploying resources to address requests from various stakeholders. However, there is minimal evidence of consistency of approach.</v>
      </c>
      <c r="B60" s="2" t="s">
        <v>93</v>
      </c>
      <c r="E60" s="2" t="s">
        <v>132</v>
      </c>
    </row>
    <row r="61" spans="1:5" ht="72" x14ac:dyDescent="0.25">
      <c r="A61" s="2" t="str">
        <f t="shared" si="5"/>
        <v>Core - has a centrally defined and dedicated sustainability function, and has started to plan and pilot some ecoefficiency projects, although not rollout out yet.</v>
      </c>
      <c r="B61" s="2" t="s">
        <v>95</v>
      </c>
      <c r="E61" s="2" t="s">
        <v>133</v>
      </c>
    </row>
    <row r="62" spans="1:5" ht="54" x14ac:dyDescent="0.25">
      <c r="A62" s="2" t="str">
        <f t="shared" si="5"/>
        <v>Intermediate - focused on driving sustainability into the core operations of the organisation through using sustainability to extend products/services.</v>
      </c>
      <c r="B62" s="2" t="s">
        <v>97</v>
      </c>
      <c r="E62" s="2" t="s">
        <v>134</v>
      </c>
    </row>
    <row r="63" spans="1:5" ht="108" x14ac:dyDescent="0.25">
      <c r="A63" s="2" t="str">
        <f t="shared" si="5"/>
        <v>Advanced - sustainability is a part of organisational culture and is fully integrated into all aspects of the business, from acquisition, operations and maintenance to disposal. The resulting transformation creates clear competitive advantage.</v>
      </c>
      <c r="B63" s="2" t="s">
        <v>99</v>
      </c>
      <c r="E63" s="2" t="s">
        <v>135</v>
      </c>
    </row>
    <row r="65" spans="1:5" x14ac:dyDescent="0.25">
      <c r="A65" s="1" t="s">
        <v>136</v>
      </c>
    </row>
    <row r="66" spans="1:5" x14ac:dyDescent="0.25">
      <c r="A66" s="2" t="s">
        <v>84</v>
      </c>
      <c r="E66" s="2" t="s">
        <v>84</v>
      </c>
    </row>
    <row r="67" spans="1:5" ht="36" x14ac:dyDescent="0.25">
      <c r="A67" s="2" t="str">
        <f>_xlfn.CONCAT(B67," - ",E67)</f>
        <v>Aware - no formal stakeholder engagement or engagement strategy in place.</v>
      </c>
      <c r="B67" s="2" t="s">
        <v>91</v>
      </c>
      <c r="E67" s="2" t="s">
        <v>137</v>
      </c>
    </row>
    <row r="68" spans="1:5" ht="54" x14ac:dyDescent="0.25">
      <c r="A68" s="2" t="str">
        <f t="shared" ref="A68:A71" si="6">_xlfn.CONCAT(B68," - ",E68)</f>
        <v>Basic - formal stakeholder engagement and engagment strategy in place but not widely agreed, accepted and processes implemented.</v>
      </c>
      <c r="B68" s="2" t="s">
        <v>93</v>
      </c>
      <c r="E68" s="2" t="s">
        <v>138</v>
      </c>
    </row>
    <row r="69" spans="1:5" ht="54" x14ac:dyDescent="0.25">
      <c r="A69" s="2" t="str">
        <f t="shared" si="6"/>
        <v>Core - a comprehensive stakeholder engagement strategy and processes are developed and widely implemented.</v>
      </c>
      <c r="B69" s="2" t="s">
        <v>95</v>
      </c>
      <c r="E69" s="2" t="s">
        <v>139</v>
      </c>
    </row>
    <row r="70" spans="1:5" ht="126" x14ac:dyDescent="0.25">
      <c r="A70" s="2" t="str">
        <f t="shared" si="6"/>
        <v>Intermediate - the comprehensive strategy and processes are independently reviewed with formal monitoring, evaluating and corrective action undertaken. The community is informed of the draft engagement strategy and provided an opportunity to give feedback with all community feedback documented.</v>
      </c>
      <c r="B70" s="2" t="s">
        <v>97</v>
      </c>
      <c r="E70" s="2" t="s">
        <v>140</v>
      </c>
    </row>
    <row r="71" spans="1:5" ht="54" x14ac:dyDescent="0.25">
      <c r="A71" s="2" t="str">
        <f t="shared" si="6"/>
        <v>Advanced - stakeholders, including the community, have input to the engagment strategy and processes by way of a facilitated workshop(s).</v>
      </c>
      <c r="B71" s="2" t="s">
        <v>99</v>
      </c>
      <c r="E71" s="2" t="s">
        <v>141</v>
      </c>
    </row>
    <row r="74" spans="1:5" x14ac:dyDescent="0.25">
      <c r="A74" s="1" t="s">
        <v>142</v>
      </c>
    </row>
    <row r="75" spans="1:5" x14ac:dyDescent="0.25">
      <c r="A75" s="2" t="s">
        <v>84</v>
      </c>
      <c r="E75" s="2" t="s">
        <v>84</v>
      </c>
    </row>
    <row r="76" spans="1:5" ht="36" x14ac:dyDescent="0.25">
      <c r="A76" s="2" t="str">
        <f>_xlfn.CONCAT(B76," - ",E76)</f>
        <v xml:space="preserve">Aware - council does not have a formally established strategic asset management framework. </v>
      </c>
      <c r="B76" s="2" t="s">
        <v>91</v>
      </c>
      <c r="E76" s="2" t="s">
        <v>143</v>
      </c>
    </row>
    <row r="77" spans="1:5" ht="90" x14ac:dyDescent="0.25">
      <c r="A77" s="2" t="str">
        <f t="shared" ref="A77:A80" si="7">_xlfn.CONCAT(B77," - ",E77)</f>
        <v>Basic - council has awareness of the importance of having a strategic asset management framework but limited support is given (through resourcing or budget), to facilitate the development of a strategic asset management framework.</v>
      </c>
      <c r="B77" s="2" t="s">
        <v>93</v>
      </c>
      <c r="E77" s="2" t="s">
        <v>144</v>
      </c>
    </row>
    <row r="78" spans="1:5" ht="36" x14ac:dyDescent="0.25">
      <c r="A78" s="2" t="str">
        <f t="shared" si="7"/>
        <v>Core - a well defined strategic asset management framework is in place.</v>
      </c>
      <c r="B78" s="2" t="s">
        <v>95</v>
      </c>
      <c r="E78" s="2" t="s">
        <v>145</v>
      </c>
    </row>
    <row r="79" spans="1:5" ht="108" x14ac:dyDescent="0.25">
      <c r="A79" s="2" t="str">
        <f t="shared" si="7"/>
        <v>Intermediate - comprehensive auditing processes in place which are quantitatively managed and controlled. This includes defined review periods for all strategic asset management related documentation to ensure business needs are accurately reflected.</v>
      </c>
      <c r="B79" s="2" t="s">
        <v>97</v>
      </c>
      <c r="E79" s="2" t="s">
        <v>146</v>
      </c>
    </row>
    <row r="80" spans="1:5" ht="90" x14ac:dyDescent="0.25">
      <c r="A80" s="2" t="str">
        <f t="shared" si="7"/>
        <v>Advanced - there is a strong management focus in place for the continuous process improvement of the organisation’s strategic asset management framework and up to date with the whole of government policies, act and guidelines.</v>
      </c>
      <c r="B80" s="2" t="s">
        <v>99</v>
      </c>
      <c r="E80" s="2" t="s">
        <v>147</v>
      </c>
    </row>
    <row r="82" spans="1:5" x14ac:dyDescent="0.25">
      <c r="A82" s="1" t="s">
        <v>148</v>
      </c>
    </row>
    <row r="83" spans="1:5" x14ac:dyDescent="0.25">
      <c r="A83" s="2" t="s">
        <v>84</v>
      </c>
      <c r="E83" s="2" t="s">
        <v>84</v>
      </c>
    </row>
    <row r="84" spans="1:5" ht="54" x14ac:dyDescent="0.25">
      <c r="A84" s="2" t="str">
        <f>_xlfn.CONCAT(B84," - ",E84)</f>
        <v>Aware - councils have no decision making framework for investing in assets. Assets not seen as important enablers of business delivery.</v>
      </c>
      <c r="B84" s="2" t="s">
        <v>91</v>
      </c>
      <c r="E84" s="2" t="s">
        <v>149</v>
      </c>
    </row>
    <row r="85" spans="1:5" ht="108" x14ac:dyDescent="0.25">
      <c r="A85" s="2" t="str">
        <f t="shared" ref="A85:A88" si="8">_xlfn.CONCAT(B85," - ",E85)</f>
        <v>Basic - decisions on capital and operational expenditure on assets still diffused throughout council. Bringing together investment decisions and AM at the strategic level is recognised. Visibility &amp; transparency of relationships and decisions being developed for AM.</v>
      </c>
      <c r="B85" s="2" t="s">
        <v>93</v>
      </c>
      <c r="E85" s="2" t="s">
        <v>150</v>
      </c>
    </row>
    <row r="86" spans="1:5" ht="144" x14ac:dyDescent="0.25">
      <c r="A86" s="2" t="str">
        <f t="shared" si="8"/>
        <v>Core - AM Board being established, boundaries with other committee structures being worked through. Linkages between time based investment decisions, AM policy &amp; strategy, including sustainability, established within the council and located at AM Board level. Visibility &amp; transparency of relationships and decisions established for AM.</v>
      </c>
      <c r="B86" s="2" t="s">
        <v>95</v>
      </c>
      <c r="E86" s="2" t="s">
        <v>151</v>
      </c>
    </row>
    <row r="87" spans="1:5" ht="144" x14ac:dyDescent="0.25">
      <c r="A87" s="2" t="str">
        <f t="shared" si="8"/>
        <v>Intermediate - AM Board embedded within council. Appropriate executive and advisory functions established for AM Boards across council and embedded within Framework Agreements. Crosscutting initiatives undertaken. Intelligent client role also represented in AM Board. Visibility &amp; transparency of relationships and decisions embedded.</v>
      </c>
      <c r="B87" s="2" t="s">
        <v>97</v>
      </c>
      <c r="E87" s="2" t="s">
        <v>152</v>
      </c>
    </row>
    <row r="88" spans="1:5" ht="126" x14ac:dyDescent="0.25">
      <c r="A88" s="2" t="str">
        <f t="shared" si="8"/>
        <v>Advanced - executive Management Board &amp; AM Board endorse integrated AM framework comprising strategy, planning, delivery, and management of strategic and sustainable operational change. Appropriate governance, capacity &amp; capability, policies &amp; procedures, information systems, performance and audit enablers in place.</v>
      </c>
      <c r="B88" s="2" t="s">
        <v>99</v>
      </c>
      <c r="E88" s="2" t="s">
        <v>153</v>
      </c>
    </row>
    <row r="90" spans="1:5" x14ac:dyDescent="0.25">
      <c r="A90" s="8" t="s">
        <v>154</v>
      </c>
      <c r="B90" s="9"/>
      <c r="C90" s="9"/>
      <c r="D90" s="9"/>
      <c r="E90" s="9"/>
    </row>
    <row r="91" spans="1:5" x14ac:dyDescent="0.25">
      <c r="A91" s="9" t="s">
        <v>84</v>
      </c>
      <c r="B91" s="9"/>
      <c r="C91" s="9"/>
      <c r="D91" s="9"/>
      <c r="E91" s="9"/>
    </row>
    <row r="92" spans="1:5" ht="36" x14ac:dyDescent="0.25">
      <c r="A92" s="9" t="s">
        <v>155</v>
      </c>
      <c r="B92" s="9" t="s">
        <v>91</v>
      </c>
      <c r="C92" s="9"/>
      <c r="D92" s="9"/>
      <c r="E92" s="9" t="s">
        <v>155</v>
      </c>
    </row>
    <row r="93" spans="1:5" ht="36" x14ac:dyDescent="0.25">
      <c r="A93" s="9" t="s">
        <v>156</v>
      </c>
      <c r="B93" s="9" t="s">
        <v>93</v>
      </c>
      <c r="C93" s="9"/>
      <c r="D93" s="9"/>
      <c r="E93" s="9" t="s">
        <v>156</v>
      </c>
    </row>
    <row r="94" spans="1:5" x14ac:dyDescent="0.25">
      <c r="A94" s="9" t="s">
        <v>157</v>
      </c>
      <c r="B94" s="9" t="s">
        <v>95</v>
      </c>
      <c r="C94" s="9"/>
      <c r="D94" s="9"/>
      <c r="E94" s="9" t="s">
        <v>157</v>
      </c>
    </row>
    <row r="95" spans="1:5" ht="54" x14ac:dyDescent="0.25">
      <c r="A95" s="9" t="s">
        <v>158</v>
      </c>
      <c r="B95" s="9" t="s">
        <v>97</v>
      </c>
      <c r="C95" s="9"/>
      <c r="D95" s="9"/>
      <c r="E95" s="9" t="s">
        <v>158</v>
      </c>
    </row>
    <row r="96" spans="1:5" ht="72" x14ac:dyDescent="0.25">
      <c r="A96" s="9" t="s">
        <v>159</v>
      </c>
      <c r="B96" s="9" t="s">
        <v>99</v>
      </c>
      <c r="C96" s="9"/>
      <c r="D96" s="9"/>
      <c r="E96" s="9" t="s">
        <v>159</v>
      </c>
    </row>
    <row r="97" spans="1:5" x14ac:dyDescent="0.25">
      <c r="A97" s="9"/>
      <c r="B97" s="9"/>
      <c r="C97" s="9"/>
      <c r="D97" s="9"/>
      <c r="E97" s="9"/>
    </row>
    <row r="100" spans="1:5" x14ac:dyDescent="0.25">
      <c r="A100" s="1" t="s">
        <v>160</v>
      </c>
    </row>
    <row r="101" spans="1:5" x14ac:dyDescent="0.25">
      <c r="A101" s="2" t="s">
        <v>84</v>
      </c>
      <c r="E101" s="2" t="s">
        <v>84</v>
      </c>
    </row>
    <row r="102" spans="1:5" ht="144" x14ac:dyDescent="0.25">
      <c r="A102" s="2" t="str">
        <f>_xlfn.CONCAT(B102," - ",E102)</f>
        <v>Aware - no written policy and no documented framework for asset management strategy; no alignment with corporate and operational plan, and the organisation's overall risk management framework. Not taken into account scale, size and life cycle of assets. No formal statement in relation to the organisation's approach to sustainable development.</v>
      </c>
      <c r="B102" s="2" t="s">
        <v>91</v>
      </c>
      <c r="E102" s="2" t="s">
        <v>161</v>
      </c>
    </row>
    <row r="103" spans="1:5" ht="144" x14ac:dyDescent="0.25">
      <c r="A103" s="2" t="str">
        <f t="shared" ref="A103:A104" si="9">_xlfn.CONCAT(B103," - ",E103)</f>
        <v>Basic - asset management policy and framework in place but inappropriate for scale, size and life cycle of assets. Some evidence of alignment with corporate strategy, policy and objective, and organisation's overall risk management framework. Formal statement in relation to the organisation's approach to sustainable development but not clear.</v>
      </c>
      <c r="B103" s="2" t="s">
        <v>93</v>
      </c>
      <c r="E103" s="2" t="s">
        <v>162</v>
      </c>
    </row>
    <row r="104" spans="1:5" ht="180" x14ac:dyDescent="0.25">
      <c r="A104" s="2" t="str">
        <f t="shared" si="9"/>
        <v>Core - appropriate asset management policy and framework in place for scale, size and life cycle of assets. Evidence of alignment with corporate strategy, policy and objective but not organisation's overall risk management framework. Clear link with council's approach to financial sustainability. Asset Management policy is developed or modified by top management team and includes consultation with relevant stakeholders.</v>
      </c>
      <c r="B104" s="2" t="s">
        <v>95</v>
      </c>
      <c r="E104" s="2" t="s">
        <v>163</v>
      </c>
    </row>
    <row r="105" spans="1:5" ht="108" x14ac:dyDescent="0.25">
      <c r="A105" s="2" t="str">
        <f>_xlfn.CONCAT(B105," - ",E105)</f>
        <v>Intermediate - asset management policy is developed or modified by the management team and includes collaboration with relevant stakeholders. Asset management is reviewed periodically to make sure it is in lined with the organisational strategic plan.</v>
      </c>
      <c r="B105" s="2" t="s">
        <v>97</v>
      </c>
      <c r="E105" s="2" t="s">
        <v>164</v>
      </c>
    </row>
    <row r="106" spans="1:5" ht="144" x14ac:dyDescent="0.25">
      <c r="A106" s="2" t="str">
        <f>_xlfn.CONCAT(B106," - ",E106)</f>
        <v>Advanced - fully aligned with corporate strategy, policy and objective, organisation's overall risk management framework and with other organisational policies including sustainability and value for money. Asset Management policy is developed or modified by top management team and includes involvement with relevant stakeholders.</v>
      </c>
      <c r="B106" s="2" t="s">
        <v>99</v>
      </c>
      <c r="E106" s="2" t="s">
        <v>165</v>
      </c>
    </row>
    <row r="108" spans="1:5" x14ac:dyDescent="0.25">
      <c r="A108" s="1" t="s">
        <v>166</v>
      </c>
    </row>
    <row r="109" spans="1:5" x14ac:dyDescent="0.25">
      <c r="A109" s="2" t="s">
        <v>84</v>
      </c>
      <c r="E109" s="2" t="s">
        <v>84</v>
      </c>
    </row>
    <row r="110" spans="1:5" ht="36" x14ac:dyDescent="0.25">
      <c r="A110" s="2" t="str">
        <f>_xlfn.CONCAT(B110," - ",E110)</f>
        <v>Aware - may or may not exist and if they do they are not widely agreed, accepted or applied.</v>
      </c>
      <c r="B110" s="2" t="s">
        <v>91</v>
      </c>
      <c r="E110" s="2" t="s">
        <v>167</v>
      </c>
    </row>
    <row r="111" spans="1:5" ht="36" x14ac:dyDescent="0.25">
      <c r="A111" s="2" t="str">
        <f t="shared" ref="A111:A114" si="10">_xlfn.CONCAT(B111," - ",E111)</f>
        <v>Basic - exist but they are not yet truly representative of tactical level objectives.</v>
      </c>
      <c r="B111" s="2" t="s">
        <v>93</v>
      </c>
      <c r="E111" s="2" t="s">
        <v>168</v>
      </c>
    </row>
    <row r="112" spans="1:5" ht="54" x14ac:dyDescent="0.25">
      <c r="A112" s="2" t="str">
        <f t="shared" si="10"/>
        <v>Core - supported by some effective AM processes, accepted at the tactical level but not aligned with processes.</v>
      </c>
      <c r="B112" s="2" t="s">
        <v>95</v>
      </c>
      <c r="E112" s="2" t="s">
        <v>169</v>
      </c>
    </row>
    <row r="113" spans="1:5" ht="36" x14ac:dyDescent="0.25">
      <c r="A113" s="2" t="str">
        <f t="shared" si="10"/>
        <v>Intermediate - supported and referred throughout all business processes.</v>
      </c>
      <c r="B113" s="2" t="s">
        <v>97</v>
      </c>
      <c r="E113" s="2" t="s">
        <v>170</v>
      </c>
    </row>
    <row r="114" spans="1:5" ht="54" x14ac:dyDescent="0.25">
      <c r="A114" s="2" t="str">
        <f t="shared" si="10"/>
        <v>Advanced - all aligned, supported by the strategic level members and recognised as key factors in achieving organisational objectives.</v>
      </c>
      <c r="B114" s="2" t="s">
        <v>99</v>
      </c>
      <c r="E114" s="2" t="s">
        <v>171</v>
      </c>
    </row>
    <row r="116" spans="1:5" x14ac:dyDescent="0.25">
      <c r="A116" s="1" t="s">
        <v>172</v>
      </c>
    </row>
    <row r="117" spans="1:5" x14ac:dyDescent="0.25">
      <c r="A117" s="2" t="s">
        <v>84</v>
      </c>
      <c r="E117" s="2" t="s">
        <v>84</v>
      </c>
    </row>
    <row r="118" spans="1:5" ht="54" x14ac:dyDescent="0.25">
      <c r="A118" s="2" t="str">
        <f>_xlfn.CONCAT(B118," - ",E118)</f>
        <v>Aware - not widely agreed, accepted or applied and not aligned with the asset management objectives and policy.</v>
      </c>
      <c r="B118" s="2" t="s">
        <v>91</v>
      </c>
      <c r="E118" s="2" t="s">
        <v>173</v>
      </c>
    </row>
    <row r="119" spans="1:5" ht="36" x14ac:dyDescent="0.25">
      <c r="A119" s="2" t="str">
        <f t="shared" ref="A119:A122" si="11">_xlfn.CONCAT(B119," - ",E119)</f>
        <v>Basic - outlines and develops an asset portfolio to support service delivery.</v>
      </c>
      <c r="B119" s="2" t="s">
        <v>93</v>
      </c>
      <c r="E119" s="2" t="s">
        <v>174</v>
      </c>
    </row>
    <row r="120" spans="1:5" x14ac:dyDescent="0.25">
      <c r="A120" s="2" t="str">
        <f t="shared" si="11"/>
        <v>Core - sets asset management priorities.</v>
      </c>
      <c r="B120" s="2" t="s">
        <v>95</v>
      </c>
      <c r="E120" s="2" t="s">
        <v>175</v>
      </c>
    </row>
    <row r="121" spans="1:5" ht="72" x14ac:dyDescent="0.25">
      <c r="A121" s="2" t="str">
        <f t="shared" si="11"/>
        <v>Intermediate - undertakes gap analysis to identify difference between the existing and required assets, including identifying risks impacting service delivery.</v>
      </c>
      <c r="B121" s="2" t="s">
        <v>97</v>
      </c>
      <c r="E121" s="2" t="s">
        <v>176</v>
      </c>
    </row>
    <row r="122" spans="1:5" ht="90" x14ac:dyDescent="0.25">
      <c r="A122" s="2" t="str">
        <f t="shared" si="11"/>
        <v xml:space="preserve">Advanced - sets asset performance levels needed to achieve efficient service performance and provides the basis for the more detailed Asset Management Plans (acquisition plan, operations plan, maintenance plan, and disposal plan).  </v>
      </c>
      <c r="B122" s="2" t="s">
        <v>99</v>
      </c>
      <c r="E122" s="2" t="s">
        <v>177</v>
      </c>
    </row>
    <row r="124" spans="1:5" x14ac:dyDescent="0.25">
      <c r="A124" s="1" t="s">
        <v>178</v>
      </c>
    </row>
    <row r="125" spans="1:5" x14ac:dyDescent="0.25">
      <c r="A125" s="2" t="s">
        <v>84</v>
      </c>
      <c r="E125" s="2" t="s">
        <v>84</v>
      </c>
    </row>
    <row r="126" spans="1:5" ht="36" x14ac:dyDescent="0.25">
      <c r="A126" s="2" t="str">
        <f>_xlfn.CONCAT(B126," - ",E126)</f>
        <v>Aware - reactive and informal, with price sensitive decisions taken adhocly.</v>
      </c>
      <c r="B126" s="2" t="s">
        <v>91</v>
      </c>
      <c r="E126" s="2" t="s">
        <v>179</v>
      </c>
    </row>
    <row r="127" spans="1:5" ht="108" x14ac:dyDescent="0.25">
      <c r="A127" s="2" t="str">
        <f t="shared" ref="A127:A130" si="12">_xlfn.CONCAT(B127," - ",E127)</f>
        <v>Basic - provides a statement of need and acquisition rationale, staff roles and responsibilities required to manage the acquisition, required acquisition activities such as contract management and other technical, legislative and management considerations.</v>
      </c>
      <c r="B127" s="2" t="s">
        <v>93</v>
      </c>
      <c r="E127" s="2" t="s">
        <v>180</v>
      </c>
    </row>
    <row r="128" spans="1:5" ht="54" x14ac:dyDescent="0.25">
      <c r="A128" s="2" t="str">
        <f t="shared" si="12"/>
        <v>Core - describes timeframes and the key decision points throughout the acquisition plan, provides capital outflows amounts and timing.</v>
      </c>
      <c r="B128" s="2" t="s">
        <v>95</v>
      </c>
      <c r="E128" s="2" t="s">
        <v>181</v>
      </c>
    </row>
    <row r="129" spans="1:5" x14ac:dyDescent="0.25">
      <c r="A129" s="2" t="str">
        <f t="shared" si="12"/>
        <v>Intermediate - describes anticipated lifecycle costs.</v>
      </c>
      <c r="B129" s="2" t="s">
        <v>97</v>
      </c>
      <c r="E129" s="2" t="s">
        <v>182</v>
      </c>
    </row>
    <row r="130" spans="1:5" ht="54" x14ac:dyDescent="0.25">
      <c r="A130" s="2" t="str">
        <f t="shared" si="12"/>
        <v>Advanced - describes monitoring and other control processes to ensure the intended acquisition outcome.</v>
      </c>
      <c r="B130" s="2" t="s">
        <v>99</v>
      </c>
      <c r="E130" s="2" t="s">
        <v>183</v>
      </c>
    </row>
    <row r="132" spans="1:5" x14ac:dyDescent="0.25">
      <c r="A132" s="1" t="s">
        <v>184</v>
      </c>
    </row>
    <row r="133" spans="1:5" x14ac:dyDescent="0.25">
      <c r="A133" s="2" t="s">
        <v>84</v>
      </c>
      <c r="E133" s="2" t="s">
        <v>84</v>
      </c>
    </row>
    <row r="134" spans="1:5" x14ac:dyDescent="0.25">
      <c r="A134" s="2" t="str">
        <f>_xlfn.CONCAT(B134," - ",E134)</f>
        <v>Aware - ad hoc and fragmented process.</v>
      </c>
      <c r="B134" s="2" t="s">
        <v>91</v>
      </c>
      <c r="E134" s="2" t="s">
        <v>185</v>
      </c>
    </row>
    <row r="135" spans="1:5" ht="54" x14ac:dyDescent="0.25">
      <c r="A135" s="2" t="str">
        <f t="shared" ref="A135:A138" si="13">_xlfn.CONCAT(B135," - ",E135)</f>
        <v>Basic - not well documented. Availability, reliability and maintainability data not readily available from IT systems.</v>
      </c>
      <c r="B135" s="2" t="s">
        <v>93</v>
      </c>
      <c r="E135" s="2" t="s">
        <v>186</v>
      </c>
    </row>
    <row r="136" spans="1:5" ht="54" x14ac:dyDescent="0.25">
      <c r="A136" s="2" t="str">
        <f t="shared" si="13"/>
        <v>Core - well documented &amp; under change control. New operation plans developed during asset build phases or updated during changes.</v>
      </c>
      <c r="B136" s="2" t="s">
        <v>95</v>
      </c>
      <c r="E136" s="2" t="s">
        <v>187</v>
      </c>
    </row>
    <row r="137" spans="1:5" ht="54" x14ac:dyDescent="0.25">
      <c r="A137" s="2" t="str">
        <f t="shared" si="13"/>
        <v>Intermediate - operational activities are measured against performance objectives. Strategic ranking of assets. Risk processes developed and used.</v>
      </c>
      <c r="B137" s="2" t="s">
        <v>97</v>
      </c>
      <c r="E137" s="2" t="s">
        <v>188</v>
      </c>
    </row>
    <row r="138" spans="1:5" ht="72" x14ac:dyDescent="0.25">
      <c r="A138" s="2" t="str">
        <f t="shared" si="13"/>
        <v>Advanced - risk based operational activities aligned to AM strategies and objectives. Service delivery and service level agreements in place and well managed.</v>
      </c>
      <c r="B138" s="2" t="s">
        <v>99</v>
      </c>
      <c r="E138" s="2" t="s">
        <v>189</v>
      </c>
    </row>
    <row r="140" spans="1:5" x14ac:dyDescent="0.25">
      <c r="A140" s="1" t="s">
        <v>190</v>
      </c>
    </row>
    <row r="141" spans="1:5" x14ac:dyDescent="0.25">
      <c r="A141" s="2" t="s">
        <v>84</v>
      </c>
      <c r="E141" s="2" t="s">
        <v>84</v>
      </c>
    </row>
    <row r="142" spans="1:5" ht="54" x14ac:dyDescent="0.25">
      <c r="A142" s="2" t="str">
        <f>_xlfn.CONCAT(B142," - ",E142)</f>
        <v>Aware - reactive with no formal planned or preventative maintenance. Operate &amp; Maintain seen as different functions.</v>
      </c>
      <c r="B142" s="2" t="s">
        <v>91</v>
      </c>
      <c r="E142" s="2" t="s">
        <v>191</v>
      </c>
    </row>
    <row r="143" spans="1:5" ht="72" x14ac:dyDescent="0.25">
      <c r="A143" s="2" t="str">
        <f t="shared" ref="A143:A146" si="14">_xlfn.CONCAT(B143," - ",E143)</f>
        <v>Basic - mostly reactive with little planned or preventive maintenance for strategic assets only. Availability, reliability and maintainability data not readily available from IT systems.</v>
      </c>
      <c r="B143" s="2" t="s">
        <v>93</v>
      </c>
      <c r="E143" s="2" t="s">
        <v>192</v>
      </c>
    </row>
    <row r="144" spans="1:5" ht="108" x14ac:dyDescent="0.25">
      <c r="A144" s="2" t="str">
        <f t="shared" si="14"/>
        <v>Core - mostly preventive maintenance with little reactive maintenance based on well documented, combined operation &amp; maintenance plans &amp; under change control. New O&amp;M plans developed during asset build phases or updated during changes.</v>
      </c>
      <c r="B144" s="2" t="s">
        <v>95</v>
      </c>
      <c r="E144" s="2" t="s">
        <v>193</v>
      </c>
    </row>
    <row r="145" spans="1:5" ht="54" x14ac:dyDescent="0.25">
      <c r="A145" s="2" t="str">
        <f t="shared" si="14"/>
        <v>Intermediate - maintenance activities is measured against performance objectives. Strategic ranking of assets. Risk processes developed and used.</v>
      </c>
      <c r="B145" s="2" t="s">
        <v>97</v>
      </c>
      <c r="E145" s="2" t="s">
        <v>194</v>
      </c>
    </row>
    <row r="146" spans="1:5" ht="72" x14ac:dyDescent="0.25">
      <c r="A146" s="2" t="str">
        <f t="shared" si="14"/>
        <v>Advanced - risk based operation &amp; maintenance activities aligned to AM strategies and objectives. Service delivery &amp; asset maintenance service level agreements in place &amp; well managed.</v>
      </c>
      <c r="B146" s="2" t="s">
        <v>99</v>
      </c>
      <c r="E146" s="2" t="s">
        <v>195</v>
      </c>
    </row>
    <row r="148" spans="1:5" x14ac:dyDescent="0.25">
      <c r="A148" s="1" t="s">
        <v>196</v>
      </c>
    </row>
    <row r="149" spans="1:5" x14ac:dyDescent="0.25">
      <c r="A149" s="2" t="s">
        <v>84</v>
      </c>
      <c r="E149" s="2" t="s">
        <v>84</v>
      </c>
    </row>
    <row r="150" spans="1:5" ht="36" x14ac:dyDescent="0.25">
      <c r="A150" s="2" t="str">
        <f>_xlfn.CONCAT(B150," - ",E150)</f>
        <v>Aware - reactive and informal, with price sensitive decisions taken on an ad hoc basis.</v>
      </c>
      <c r="B150" s="2" t="s">
        <v>91</v>
      </c>
      <c r="E150" s="2" t="s">
        <v>197</v>
      </c>
    </row>
    <row r="151" spans="1:5" ht="72" x14ac:dyDescent="0.25">
      <c r="A151" s="2" t="str">
        <f t="shared" ref="A151:A154" si="15">_xlfn.CONCAT(B151," - ",E151)</f>
        <v>Basic - disposal decisions on a case by case basis with some awareness of the need for whole life evaluation but not part of a managed integrated AM process.</v>
      </c>
      <c r="B151" s="2" t="s">
        <v>93</v>
      </c>
      <c r="E151" s="2" t="s">
        <v>198</v>
      </c>
    </row>
    <row r="152" spans="1:5" ht="108" x14ac:dyDescent="0.25">
      <c r="A152" s="2" t="str">
        <f t="shared" si="15"/>
        <v>Core - disposal driven by needs identification, full economic and whole life performance evaluation undertaken, including sustainability. Productivity indicators considered. Supply chain strategies and project management structures embedded. Risk/sensitivity analysis used.</v>
      </c>
      <c r="B152" s="2" t="s">
        <v>95</v>
      </c>
      <c r="E152" s="2" t="s">
        <v>199</v>
      </c>
    </row>
    <row r="153" spans="1:5" ht="108" x14ac:dyDescent="0.25">
      <c r="A153" s="2" t="str">
        <f t="shared" si="15"/>
        <v>Intermediate - disposal strategy integral to AM at business strategy level. Decisions on assets based on performance, sustainability and value for money. Integrated procurement strategies adopted where appropriate. Disposal monitored, reviewed and audited across all levels.</v>
      </c>
      <c r="B153" s="2" t="s">
        <v>97</v>
      </c>
      <c r="E153" s="2" t="s">
        <v>200</v>
      </c>
    </row>
    <row r="154" spans="1:5" ht="90" x14ac:dyDescent="0.25">
      <c r="A154" s="2" t="str">
        <f t="shared" si="15"/>
        <v>Advanced - long term strategic planning, social, environmental and technological and market forces considered at business strategy and AM levels. Decisions on disposal fully embedded into long range strategic planning.</v>
      </c>
      <c r="B154" s="2" t="s">
        <v>99</v>
      </c>
      <c r="E154" s="2" t="s">
        <v>201</v>
      </c>
    </row>
    <row r="156" spans="1:5" x14ac:dyDescent="0.25">
      <c r="A156" s="1" t="s">
        <v>202</v>
      </c>
    </row>
    <row r="157" spans="1:5" x14ac:dyDescent="0.25">
      <c r="A157" s="2" t="s">
        <v>84</v>
      </c>
      <c r="E157" s="2" t="s">
        <v>84</v>
      </c>
    </row>
    <row r="158" spans="1:5" x14ac:dyDescent="0.25">
      <c r="A158" s="2" t="str">
        <f>_xlfn.CONCAT(B158," - ",E158)</f>
        <v>Aware - ad hoc and fragmented.</v>
      </c>
      <c r="B158" s="2" t="s">
        <v>91</v>
      </c>
      <c r="E158" s="2" t="s">
        <v>203</v>
      </c>
    </row>
    <row r="159" spans="1:5" ht="36" x14ac:dyDescent="0.25">
      <c r="A159" s="2" t="str">
        <f t="shared" ref="A159:A162" si="16">_xlfn.CONCAT(B159," - ",E159)</f>
        <v>Basic - inconsistent across asset types with no feedback.</v>
      </c>
      <c r="B159" s="2" t="s">
        <v>93</v>
      </c>
      <c r="E159" s="2" t="s">
        <v>204</v>
      </c>
    </row>
    <row r="160" spans="1:5" ht="90" x14ac:dyDescent="0.25">
      <c r="A160" s="2" t="str">
        <f t="shared" si="16"/>
        <v>Core - documented performance monitoring and condition monitoring, inspection and reporting schedules, programs and schedules in place and used consistent condition assessment rating across council.</v>
      </c>
      <c r="B160" s="2" t="s">
        <v>95</v>
      </c>
      <c r="E160" s="2" t="s">
        <v>205</v>
      </c>
    </row>
    <row r="161" spans="1:5" x14ac:dyDescent="0.25">
      <c r="A161" s="2" t="str">
        <f t="shared" si="16"/>
        <v>Intermediate - performance measures defined and measured.</v>
      </c>
      <c r="B161" s="2" t="s">
        <v>97</v>
      </c>
      <c r="E161" s="2" t="s">
        <v>206</v>
      </c>
    </row>
    <row r="162" spans="1:5" ht="72" x14ac:dyDescent="0.25">
      <c r="A162" s="2" t="str">
        <f t="shared" si="16"/>
        <v>Advanced - linked to long term asset management plans, financial plans and risk management plans. Performance measured and reported for adopted scenarios.</v>
      </c>
      <c r="B162" s="2" t="s">
        <v>99</v>
      </c>
      <c r="E162" s="2" t="s">
        <v>207</v>
      </c>
    </row>
    <row r="164" spans="1:5" x14ac:dyDescent="0.25">
      <c r="A164" s="1" t="s">
        <v>208</v>
      </c>
    </row>
    <row r="165" spans="1:5" x14ac:dyDescent="0.25">
      <c r="A165" s="2" t="s">
        <v>84</v>
      </c>
      <c r="E165" s="2" t="s">
        <v>84</v>
      </c>
    </row>
    <row r="166" spans="1:5" ht="108" x14ac:dyDescent="0.25">
      <c r="A166" s="2" t="str">
        <f>_xlfn.CONCAT(B166," - ",E166)</f>
        <v>Aware - the major steps in the process are documented using a high level value stream map, deployment flowchart, process flowchart or other form of documentation indicating sequence of steps, supplier and customer for each step, and input and outputs requirements for each step.</v>
      </c>
      <c r="B166" s="2" t="s">
        <v>91</v>
      </c>
      <c r="E166" s="2" t="s">
        <v>209</v>
      </c>
    </row>
    <row r="167" spans="1:5" ht="126" x14ac:dyDescent="0.25">
      <c r="A167" s="2" t="str">
        <f t="shared" ref="A167:A170" si="17">_xlfn.CONCAT(B167," - ",E167)</f>
        <v>Basic - work instructions are up to date for each process step that can be standardized and suitable for training others. Work instructions are revision controlled. Job aids like checklists, agendas, and visual diagrams are referenced by the work instructions. Corrective and/or preventive action steps are included in work instructions."</v>
      </c>
      <c r="B167" s="2" t="s">
        <v>93</v>
      </c>
      <c r="E167" s="2" t="s">
        <v>210</v>
      </c>
    </row>
    <row r="168" spans="1:5" ht="180" x14ac:dyDescent="0.25">
      <c r="A168" s="2" t="str">
        <f t="shared" si="17"/>
        <v>Core - a qualified person has been assigned to support the process. Those with a role in the process have been trained and certified using the work instructions and there is a current training record documenting the training and certification dates. Everyone performs the process in accordance with work instructions. Proper tools and job aids are utilized. Corrective action plans are followed. The process owner periodically audits the process.</v>
      </c>
      <c r="B168" s="2" t="s">
        <v>95</v>
      </c>
      <c r="E168" s="2" t="s">
        <v>211</v>
      </c>
    </row>
    <row r="169" spans="1:5" ht="108" x14ac:dyDescent="0.25">
      <c r="A169" s="2" t="str">
        <f t="shared" si="17"/>
        <v>Intermediate - a process control plan has been documented. Process measurements are routinely collected and accessible in the work area. Process is stable and in statistical control. Process capability has been statistically established to meet requirements.</v>
      </c>
      <c r="B169" s="2" t="s">
        <v>97</v>
      </c>
      <c r="E169" s="2" t="s">
        <v>212</v>
      </c>
    </row>
    <row r="170" spans="1:5" ht="54" x14ac:dyDescent="0.25">
      <c r="A170" s="2" t="str">
        <f t="shared" si="17"/>
        <v>Advanced - performance continuously improving and compares favourably with world class benchmarks.</v>
      </c>
      <c r="B170" s="2" t="s">
        <v>99</v>
      </c>
      <c r="E170" s="2" t="s">
        <v>213</v>
      </c>
    </row>
    <row r="172" spans="1:5" x14ac:dyDescent="0.25">
      <c r="A172" s="1" t="s">
        <v>214</v>
      </c>
    </row>
    <row r="173" spans="1:5" x14ac:dyDescent="0.25">
      <c r="A173" s="2" t="s">
        <v>84</v>
      </c>
      <c r="E173" s="2" t="s">
        <v>84</v>
      </c>
    </row>
    <row r="174" spans="1:5" ht="36" x14ac:dyDescent="0.25">
      <c r="A174" s="2" t="str">
        <f>_xlfn.CONCAT(B174," - ",E174)</f>
        <v>Aware - ad hoc and fragmented procurement strategies and processes in place.</v>
      </c>
      <c r="B174" s="2" t="s">
        <v>91</v>
      </c>
      <c r="E174" s="2" t="s">
        <v>215</v>
      </c>
    </row>
    <row r="175" spans="1:5" ht="54" x14ac:dyDescent="0.25">
      <c r="A175" s="2" t="str">
        <f t="shared" ref="A175:A178" si="18">_xlfn.CONCAT(B175," - ",E175)</f>
        <v>Basic - procurement strategies and processes in pace but not consistent across council with fragmented data sets.</v>
      </c>
      <c r="B175" s="2" t="s">
        <v>93</v>
      </c>
      <c r="E175" s="2" t="s">
        <v>216</v>
      </c>
    </row>
    <row r="176" spans="1:5" ht="54" x14ac:dyDescent="0.25">
      <c r="A176" s="2" t="str">
        <f t="shared" si="18"/>
        <v>Core - well documented and consistent procurement strategies and process in place with integrated data sets.</v>
      </c>
      <c r="B176" s="2" t="s">
        <v>95</v>
      </c>
      <c r="E176" s="2" t="s">
        <v>217</v>
      </c>
    </row>
    <row r="177" spans="1:5" ht="54" x14ac:dyDescent="0.25">
      <c r="A177" s="2" t="str">
        <f t="shared" si="18"/>
        <v>Intermediate - procurement strategies and processes are aligned with the AM strategies, objectives and overall corporate policies.</v>
      </c>
      <c r="B177" s="2" t="s">
        <v>97</v>
      </c>
      <c r="E177" s="2" t="s">
        <v>218</v>
      </c>
    </row>
    <row r="178" spans="1:5" ht="72" x14ac:dyDescent="0.25">
      <c r="A178" s="2" t="str">
        <f t="shared" si="18"/>
        <v>Advanced - decision making on procurement strategies is based on the multiple scenarios analysis. Procurement strategies and processes are reviewed against the asset performance level.</v>
      </c>
      <c r="B178" s="2" t="s">
        <v>99</v>
      </c>
      <c r="E178" s="2" t="s">
        <v>219</v>
      </c>
    </row>
    <row r="180" spans="1:5" x14ac:dyDescent="0.25">
      <c r="A180" s="1" t="s">
        <v>220</v>
      </c>
    </row>
    <row r="181" spans="1:5" x14ac:dyDescent="0.25">
      <c r="A181" s="2" t="s">
        <v>84</v>
      </c>
      <c r="E181" s="2" t="s">
        <v>84</v>
      </c>
    </row>
    <row r="182" spans="1:5" ht="54" x14ac:dyDescent="0.25">
      <c r="A182" s="2" t="str">
        <f>_xlfn.CONCAT(B182," - ",E182)</f>
        <v>Aware - a large amount of qualitative and quantitative data but poor coordination in providing meaningful reports.</v>
      </c>
      <c r="B182" s="2" t="s">
        <v>91</v>
      </c>
      <c r="E182" s="2" t="s">
        <v>221</v>
      </c>
    </row>
    <row r="183" spans="1:5" ht="54" x14ac:dyDescent="0.25">
      <c r="A183" s="2" t="str">
        <f t="shared" ref="A183:A186" si="19">_xlfn.CONCAT(B183," - ",E183)</f>
        <v>Basic - data exists to support Asset Management but gathering it in correct formats is hard work and very costly. Poor systems integration.</v>
      </c>
      <c r="B183" s="2" t="s">
        <v>93</v>
      </c>
      <c r="E183" s="2" t="s">
        <v>222</v>
      </c>
    </row>
    <row r="184" spans="1:5" ht="54" x14ac:dyDescent="0.25">
      <c r="A184" s="2" t="str">
        <f t="shared" si="19"/>
        <v>Core - focus on accuracy &amp; timeliness but still represented in disparate systems with poor integration.</v>
      </c>
      <c r="B184" s="2" t="s">
        <v>95</v>
      </c>
      <c r="E184" s="2" t="s">
        <v>223</v>
      </c>
    </row>
    <row r="185" spans="1:5" ht="72" x14ac:dyDescent="0.25">
      <c r="A185" s="2" t="str">
        <f t="shared" si="19"/>
        <v>Intermediate - architecture and system integration working well to support Asset Management but lacking key data set e.g. total cost of service by asset to user.</v>
      </c>
      <c r="B185" s="2" t="s">
        <v>97</v>
      </c>
      <c r="E185" s="2" t="s">
        <v>224</v>
      </c>
    </row>
    <row r="186" spans="1:5" ht="126" x14ac:dyDescent="0.25">
      <c r="A186" s="2" t="str">
        <f t="shared" si="19"/>
        <v xml:space="preserve">Advanced - organisation asset performance information available to staff on service performance, asset reliability, availability, maintainability, risks &amp; costs. The system generates maintenance and renewal programs, works order and identifies criticality of assets based on predicted and input asset conditions. </v>
      </c>
      <c r="B186" s="2" t="s">
        <v>99</v>
      </c>
      <c r="E186" s="2" t="s">
        <v>225</v>
      </c>
    </row>
    <row r="188" spans="1:5" x14ac:dyDescent="0.25">
      <c r="A188" s="1" t="s">
        <v>226</v>
      </c>
    </row>
    <row r="189" spans="1:5" x14ac:dyDescent="0.25">
      <c r="A189" s="2" t="s">
        <v>84</v>
      </c>
      <c r="E189" s="2" t="s">
        <v>84</v>
      </c>
    </row>
    <row r="190" spans="1:5" ht="54" x14ac:dyDescent="0.25">
      <c r="A190" s="2" t="str">
        <f>_xlfn.CONCAT(B190," - ",E190)</f>
        <v>Aware - fragmented and incomplete component data driven by short term operations and maintenance forecasts and needs.</v>
      </c>
      <c r="B190" s="2" t="s">
        <v>91</v>
      </c>
      <c r="E190" s="2" t="s">
        <v>227</v>
      </c>
    </row>
    <row r="191" spans="1:5" ht="54" x14ac:dyDescent="0.25">
      <c r="A191" s="2" t="str">
        <f t="shared" ref="A191:A194" si="20">_xlfn.CONCAT(B191," - ",E191)</f>
        <v>Basic - fragmented and incomplete component data driven by short term operations, maintenance and financial forecasts and needs.</v>
      </c>
      <c r="B191" s="2" t="s">
        <v>93</v>
      </c>
      <c r="E191" s="2" t="s">
        <v>228</v>
      </c>
    </row>
    <row r="192" spans="1:5" ht="36" x14ac:dyDescent="0.25">
      <c r="A192" s="2" t="str">
        <f>_xlfn.CONCAT(B192," - ",E192)</f>
        <v>Core - component data is incorporated with long term financial forecasts and needs.</v>
      </c>
      <c r="B192" s="2" t="s">
        <v>95</v>
      </c>
      <c r="E192" s="2" t="s">
        <v>229</v>
      </c>
    </row>
    <row r="193" spans="1:5" ht="72" x14ac:dyDescent="0.25">
      <c r="A193" s="2" t="str">
        <f t="shared" si="20"/>
        <v>Intermediate - complete component data driven by long term operations, maintenance and financial forecasts and needs, supports advanced AM decision making with minimum data set.</v>
      </c>
      <c r="B193" s="2" t="s">
        <v>97</v>
      </c>
      <c r="E193" s="2" t="s">
        <v>230</v>
      </c>
    </row>
    <row r="194" spans="1:5" ht="72" x14ac:dyDescent="0.25">
      <c r="A194" s="2" t="str">
        <f t="shared" si="20"/>
        <v>Advanced - linked to long term finance plan and informs service delivery forecasts and needs, supports service level analysis with required level of accuracy.</v>
      </c>
      <c r="B194" s="2" t="s">
        <v>99</v>
      </c>
      <c r="E194" s="2" t="s">
        <v>231</v>
      </c>
    </row>
    <row r="196" spans="1:5" x14ac:dyDescent="0.25">
      <c r="A196" s="1" t="s">
        <v>232</v>
      </c>
    </row>
    <row r="197" spans="1:5" x14ac:dyDescent="0.25">
      <c r="A197" s="2" t="s">
        <v>84</v>
      </c>
      <c r="E197" s="2" t="s">
        <v>84</v>
      </c>
    </row>
    <row r="198" spans="1:5" ht="36" x14ac:dyDescent="0.25">
      <c r="A198" s="2" t="str">
        <f>_xlfn.CONCAT(B198," - ",E198)</f>
        <v>Aware - driven by the requirements of the short term operations and maintenance.</v>
      </c>
      <c r="B198" s="2" t="s">
        <v>91</v>
      </c>
      <c r="E198" s="2" t="s">
        <v>233</v>
      </c>
    </row>
    <row r="199" spans="1:5" ht="54" x14ac:dyDescent="0.25">
      <c r="A199" s="2" t="str">
        <f t="shared" ref="A199:A202" si="21">_xlfn.CONCAT(B199," - ",E199)</f>
        <v>Basic - driven by the requirements of the short term operations, asset register reconciliations and statutory reporting.</v>
      </c>
      <c r="B199" s="2" t="s">
        <v>93</v>
      </c>
      <c r="E199" s="2" t="s">
        <v>234</v>
      </c>
    </row>
    <row r="200" spans="1:5" ht="36" x14ac:dyDescent="0.25">
      <c r="A200" s="2" t="str">
        <f t="shared" si="21"/>
        <v>Core - component data is up to date and data integrity audits have been undertaken.</v>
      </c>
      <c r="B200" s="2" t="s">
        <v>95</v>
      </c>
      <c r="E200" s="2" t="s">
        <v>235</v>
      </c>
    </row>
    <row r="201" spans="1:5" ht="36" x14ac:dyDescent="0.25">
      <c r="A201" s="2" t="str">
        <f t="shared" si="21"/>
        <v>Intermediate - data is complete and supports advanced level asset management decision making.</v>
      </c>
      <c r="B201" s="2" t="s">
        <v>97</v>
      </c>
      <c r="E201" s="2" t="s">
        <v>236</v>
      </c>
    </row>
    <row r="202" spans="1:5" ht="72" x14ac:dyDescent="0.25">
      <c r="A202" s="2" t="str">
        <f t="shared" si="21"/>
        <v>Advanced - data and systems are comprehensive meet council's current asset business needs and support to the service level performance analysis and optimisation.</v>
      </c>
      <c r="B202" s="2" t="s">
        <v>99</v>
      </c>
      <c r="E202" s="2" t="s">
        <v>237</v>
      </c>
    </row>
    <row r="204" spans="1:5" x14ac:dyDescent="0.25">
      <c r="A204" s="1" t="s">
        <v>238</v>
      </c>
    </row>
    <row r="205" spans="1:5" x14ac:dyDescent="0.25">
      <c r="A205" s="2" t="s">
        <v>84</v>
      </c>
      <c r="E205" s="2" t="s">
        <v>84</v>
      </c>
    </row>
    <row r="206" spans="1:5" ht="72" x14ac:dyDescent="0.25">
      <c r="A206" s="2" t="str">
        <f>_xlfn.CONCAT(B206," - ",E206)</f>
        <v>Aware - lack of any reviews to assess performance of assets and management to ensure alignment with asset management service delivery objectives</v>
      </c>
      <c r="B206" s="2" t="s">
        <v>91</v>
      </c>
      <c r="E206" s="2" t="s">
        <v>239</v>
      </c>
    </row>
    <row r="207" spans="1:5" ht="90" x14ac:dyDescent="0.25">
      <c r="A207" s="2" t="str">
        <f t="shared" ref="A207:A210" si="22">_xlfn.CONCAT(B207," - ",E207)</f>
        <v xml:space="preserve">Basic - lack of any formal process. Occasional ad hoc reviews undertaken by operational staff but not necessary linked to or used by management to ensure alignment with asset management service delivery objectives. </v>
      </c>
      <c r="B207" s="2" t="s">
        <v>93</v>
      </c>
      <c r="E207" s="2" t="s">
        <v>240</v>
      </c>
    </row>
    <row r="208" spans="1:5" ht="90" x14ac:dyDescent="0.25">
      <c r="A208" s="2" t="str">
        <f>_xlfn.CONCAT(B208," - ",E208)</f>
        <v xml:space="preserve">Core - irregular or ad hoc reviews undertaken to assess performance of assets and management to ensure alignment with asset management service delivery objectives. usually undertaken as a reactive measure following specific </v>
      </c>
      <c r="B208" s="2" t="s">
        <v>95</v>
      </c>
      <c r="E208" s="2" t="s">
        <v>241</v>
      </c>
    </row>
    <row r="209" spans="1:5" ht="126" x14ac:dyDescent="0.25">
      <c r="A209" s="2" t="str">
        <f t="shared" si="22"/>
        <v>Intermediate - annual formal review process to assess performance of assets and management to ensure alignment with asset management service delivery objectives. However, outcomes do not necessarily feed directly into annual budgets, long term financial planning and corporate and strategic planning.</v>
      </c>
      <c r="B209" s="2" t="s">
        <v>97</v>
      </c>
      <c r="E209" s="2" t="s">
        <v>242</v>
      </c>
    </row>
    <row r="210" spans="1:5" ht="108" x14ac:dyDescent="0.25">
      <c r="A210" s="2" t="str">
        <f t="shared" si="22"/>
        <v>Advanced - annual formal review process to assess performance of assets and management to ensure alignment with asset management service delivery objectives. Outcomes feed directly into annual budgets, long term financial planning and corporate and strategic planning.</v>
      </c>
      <c r="B210" s="2" t="s">
        <v>99</v>
      </c>
      <c r="E210" s="2" t="s">
        <v>243</v>
      </c>
    </row>
    <row r="212" spans="1:5" x14ac:dyDescent="0.25">
      <c r="A212" s="1" t="s">
        <v>244</v>
      </c>
    </row>
    <row r="213" spans="1:5" x14ac:dyDescent="0.25">
      <c r="A213" s="2" t="s">
        <v>84</v>
      </c>
      <c r="E213" s="2" t="s">
        <v>84</v>
      </c>
    </row>
    <row r="214" spans="1:5" ht="72" x14ac:dyDescent="0.25">
      <c r="A214" s="2" t="str">
        <f>_xlfn.CONCAT(B214," - ",E214)</f>
        <v>Aware - lack of any audit to audit assess whether or not organisation is complying with regulatory requirements and whether services are delivered efficiently and effectively</v>
      </c>
      <c r="B214" s="2" t="s">
        <v>91</v>
      </c>
      <c r="E214" s="2" t="s">
        <v>245</v>
      </c>
    </row>
    <row r="215" spans="1:5" ht="108" x14ac:dyDescent="0.25">
      <c r="A215" s="2" t="str">
        <f t="shared" ref="A215:A218" si="23">_xlfn.CONCAT(B215," - ",E215)</f>
        <v>Basic - lack of any formal process. Occasional ad hoc audits undertaken by operational staff to assess whether or not organisation is complying with regulatory requirements. Does not take into account whether services are delivered efficiently and effectively.</v>
      </c>
      <c r="B215" s="2" t="s">
        <v>93</v>
      </c>
      <c r="E215" s="2" t="s">
        <v>246</v>
      </c>
    </row>
    <row r="216" spans="1:5" ht="90" x14ac:dyDescent="0.25">
      <c r="A216" s="2" t="str">
        <f t="shared" si="23"/>
        <v>Core - lack of any formal process. Regular audits undertaken by operational staff to assess whether or not organisation is complying with regulatory and whether services are delivered efficiently and effectively.</v>
      </c>
      <c r="B216" s="2" t="s">
        <v>95</v>
      </c>
      <c r="E216" s="2" t="s">
        <v>247</v>
      </c>
    </row>
    <row r="217" spans="1:5" ht="108" x14ac:dyDescent="0.25">
      <c r="A217" s="2" t="str">
        <f t="shared" si="23"/>
        <v>Intermediate - formal process requiring regular audits be undertaken to assess whether or not organisation is complying with regulatory and whether services are delivered efficiently and effectively. Results not necessarily reviewed and monitored by executive management.</v>
      </c>
      <c r="B217" s="2" t="s">
        <v>97</v>
      </c>
      <c r="E217" s="2" t="s">
        <v>248</v>
      </c>
    </row>
    <row r="218" spans="1:5" ht="90" x14ac:dyDescent="0.25">
      <c r="A218" s="2" t="str">
        <f t="shared" si="23"/>
        <v>Advanced - formal audit program with executive level review and monitoring to ensure organisation is complying with regulatory requirements and whether services are delivered efficiently and effectively.</v>
      </c>
      <c r="B218" s="2" t="s">
        <v>99</v>
      </c>
      <c r="E218" s="2" t="s">
        <v>249</v>
      </c>
    </row>
    <row r="220" spans="1:5" x14ac:dyDescent="0.25">
      <c r="A220" s="1" t="s">
        <v>250</v>
      </c>
    </row>
    <row r="221" spans="1:5" x14ac:dyDescent="0.25">
      <c r="A221" s="2" t="s">
        <v>84</v>
      </c>
      <c r="E221" s="2" t="s">
        <v>84</v>
      </c>
    </row>
    <row r="222" spans="1:5" ht="72" x14ac:dyDescent="0.25">
      <c r="A222" s="2" t="str">
        <f>_xlfn.CONCAT(B222," - ",E222)</f>
        <v>Aware - outcomes are not assessed to ensure they achieve objectives or realise value. Levels of service have not been set and confirmed via community consultation.</v>
      </c>
      <c r="B222" s="2" t="s">
        <v>91</v>
      </c>
      <c r="E222" s="2" t="s">
        <v>251</v>
      </c>
    </row>
    <row r="223" spans="1:5" ht="72" x14ac:dyDescent="0.25">
      <c r="A223" s="2" t="str">
        <f t="shared" ref="A223:A226" si="24">_xlfn.CONCAT(B223," - ",E223)</f>
        <v>Basic - outcomes are not assessed to ensure they achieve objectives or realise value. Levels of service have been developed and confirmed via community consultation.</v>
      </c>
      <c r="B223" s="2" t="s">
        <v>93</v>
      </c>
      <c r="E223" s="2" t="s">
        <v>252</v>
      </c>
    </row>
    <row r="224" spans="1:5" ht="72" x14ac:dyDescent="0.25">
      <c r="A224" s="2" t="str">
        <f t="shared" si="24"/>
        <v xml:space="preserve">Core - irregular and ad hoc assessment of whether or not the assets are delivering acceptable levels of service based on formal and agreed service levels. </v>
      </c>
      <c r="B224" s="2" t="s">
        <v>95</v>
      </c>
      <c r="E224" s="2" t="s">
        <v>253</v>
      </c>
    </row>
    <row r="225" spans="1:5" ht="54" x14ac:dyDescent="0.25">
      <c r="A225" s="2" t="str">
        <f t="shared" si="24"/>
        <v>Intermediate - formal process to assess whether or not outcomes and value delivered by the assets satisfy formal and agreed service levels.</v>
      </c>
      <c r="B225" s="2" t="s">
        <v>97</v>
      </c>
      <c r="E225" s="2" t="s">
        <v>254</v>
      </c>
    </row>
    <row r="226" spans="1:5" ht="108" x14ac:dyDescent="0.25">
      <c r="A226" s="2" t="str">
        <f t="shared" si="24"/>
        <v>Advanced - formal process to assess whether or not outcomes and value delivered by the assets satisfy formal and agreed service levels supported by formalised public reporting of assessment against service levels and community consultation to revise service levels.</v>
      </c>
      <c r="B226" s="2" t="s">
        <v>99</v>
      </c>
      <c r="E226" s="2" t="s">
        <v>255</v>
      </c>
    </row>
    <row r="228" spans="1:5" x14ac:dyDescent="0.25">
      <c r="A228" s="1" t="s">
        <v>256</v>
      </c>
    </row>
    <row r="229" spans="1:5" x14ac:dyDescent="0.25">
      <c r="A229" s="2" t="s">
        <v>84</v>
      </c>
      <c r="E229" s="2" t="s">
        <v>84</v>
      </c>
    </row>
    <row r="230" spans="1:5" ht="72" x14ac:dyDescent="0.25">
      <c r="A230" s="2" t="str">
        <f>_xlfn.CONCAT(B230," - ",E230)</f>
        <v>Aware - lack of processes to assess whether the whole of lifecycle cost of delivery of the service are optimised while providing an appropriate level of service to the community.</v>
      </c>
      <c r="B230" s="2" t="s">
        <v>91</v>
      </c>
      <c r="E230" s="2" t="s">
        <v>257</v>
      </c>
    </row>
    <row r="231" spans="1:5" ht="90" x14ac:dyDescent="0.25">
      <c r="A231" s="2" t="str">
        <f t="shared" ref="A231:A234" si="25">_xlfn.CONCAT(B231," - ",E231)</f>
        <v>Basic - ad hoc models and assessment undertaken by operational staff. Generally limited to renewals forecasting and minimisation of whole of lifecycle cost. No linkage to optimisation against levels of service.</v>
      </c>
      <c r="B231" s="2" t="s">
        <v>93</v>
      </c>
      <c r="E231" s="2" t="s">
        <v>258</v>
      </c>
    </row>
    <row r="232" spans="1:5" ht="72" x14ac:dyDescent="0.25">
      <c r="A232" s="2" t="str">
        <f t="shared" si="25"/>
        <v>Core - ad hoc models and assessments of specific asset classes aimed at optimising the whole of lifecycle cost against the level of services delivered.</v>
      </c>
      <c r="B232" s="2" t="s">
        <v>95</v>
      </c>
      <c r="E232" s="2" t="s">
        <v>259</v>
      </c>
    </row>
    <row r="233" spans="1:5" ht="72" x14ac:dyDescent="0.25">
      <c r="A233" s="2" t="str">
        <f t="shared" si="25"/>
        <v xml:space="preserve">Intermediate - regular modelling undertaken across all asset classes using advanced tools to optimise the whole of lifecycle cost against the level of service delivered. </v>
      </c>
      <c r="B233" s="2" t="s">
        <v>97</v>
      </c>
      <c r="E233" s="2" t="s">
        <v>260</v>
      </c>
    </row>
    <row r="234" spans="1:5" ht="108" x14ac:dyDescent="0.25">
      <c r="A234" s="2" t="str">
        <f t="shared" si="25"/>
        <v>Advanced - advanced modelling tools used to optimise the whole of lifecycle cost against the levels of service delivered. Tools used to deliver a range of potential strategies and analysis of the strategies form a critical part of the overall strategic planning framework.</v>
      </c>
      <c r="B234" s="2" t="s">
        <v>99</v>
      </c>
      <c r="E234" s="2" t="s">
        <v>261</v>
      </c>
    </row>
    <row r="239" spans="1:5" ht="54" x14ac:dyDescent="0.25">
      <c r="A239" s="1" t="s">
        <v>262</v>
      </c>
      <c r="B239" s="1" t="s">
        <v>263</v>
      </c>
    </row>
    <row r="240" spans="1:5" x14ac:dyDescent="0.25">
      <c r="A240" s="3" t="s">
        <v>264</v>
      </c>
      <c r="B240" s="2" t="s">
        <v>265</v>
      </c>
    </row>
    <row r="241" spans="1:2" x14ac:dyDescent="0.25">
      <c r="A241" s="3" t="s">
        <v>266</v>
      </c>
      <c r="B241" s="2" t="s">
        <v>267</v>
      </c>
    </row>
    <row r="242" spans="1:2" x14ac:dyDescent="0.25">
      <c r="A242" s="3" t="s">
        <v>268</v>
      </c>
      <c r="B242" s="2" t="s">
        <v>269</v>
      </c>
    </row>
    <row r="243" spans="1:2" x14ac:dyDescent="0.25">
      <c r="A243" s="3" t="s">
        <v>270</v>
      </c>
      <c r="B243" s="2" t="s">
        <v>271</v>
      </c>
    </row>
    <row r="244" spans="1:2" x14ac:dyDescent="0.25">
      <c r="A244" s="3" t="s">
        <v>272</v>
      </c>
      <c r="B244" s="2" t="s">
        <v>273</v>
      </c>
    </row>
    <row r="245" spans="1:2" x14ac:dyDescent="0.25">
      <c r="A245" s="3" t="s">
        <v>274</v>
      </c>
      <c r="B245" s="2" t="s">
        <v>275</v>
      </c>
    </row>
    <row r="246" spans="1:2" x14ac:dyDescent="0.25">
      <c r="A246" s="3" t="s">
        <v>276</v>
      </c>
    </row>
    <row r="247" spans="1:2" x14ac:dyDescent="0.25">
      <c r="A247" s="3" t="s">
        <v>277</v>
      </c>
    </row>
    <row r="248" spans="1:2" x14ac:dyDescent="0.25">
      <c r="A248" s="3" t="s">
        <v>278</v>
      </c>
    </row>
    <row r="249" spans="1:2" x14ac:dyDescent="0.25">
      <c r="A249" s="4" t="s">
        <v>279</v>
      </c>
    </row>
    <row r="250" spans="1:2" x14ac:dyDescent="0.25">
      <c r="A250" s="4" t="s">
        <v>280</v>
      </c>
    </row>
    <row r="251" spans="1:2" x14ac:dyDescent="0.25">
      <c r="A251" s="3" t="s">
        <v>281</v>
      </c>
    </row>
    <row r="252" spans="1:2" x14ac:dyDescent="0.25">
      <c r="A252" s="4" t="s">
        <v>282</v>
      </c>
    </row>
    <row r="253" spans="1:2" x14ac:dyDescent="0.25">
      <c r="A253" s="3" t="s">
        <v>283</v>
      </c>
    </row>
    <row r="254" spans="1:2" x14ac:dyDescent="0.25">
      <c r="A254" s="3" t="s">
        <v>284</v>
      </c>
    </row>
    <row r="255" spans="1:2" x14ac:dyDescent="0.25">
      <c r="A255" s="3" t="s">
        <v>285</v>
      </c>
    </row>
    <row r="256" spans="1:2" x14ac:dyDescent="0.25">
      <c r="A256" s="3" t="s">
        <v>286</v>
      </c>
    </row>
    <row r="257" spans="1:1" x14ac:dyDescent="0.25">
      <c r="A257" s="3" t="s">
        <v>287</v>
      </c>
    </row>
    <row r="258" spans="1:1" x14ac:dyDescent="0.25">
      <c r="A258" s="3" t="s">
        <v>288</v>
      </c>
    </row>
    <row r="259" spans="1:1" x14ac:dyDescent="0.25">
      <c r="A259" s="3" t="s">
        <v>289</v>
      </c>
    </row>
    <row r="260" spans="1:1" x14ac:dyDescent="0.25">
      <c r="A260" s="3" t="s">
        <v>290</v>
      </c>
    </row>
    <row r="261" spans="1:1" x14ac:dyDescent="0.25">
      <c r="A261" s="3" t="s">
        <v>291</v>
      </c>
    </row>
    <row r="262" spans="1:1" x14ac:dyDescent="0.25">
      <c r="A262" s="3" t="s">
        <v>292</v>
      </c>
    </row>
    <row r="263" spans="1:1" x14ac:dyDescent="0.25">
      <c r="A263" s="3" t="s">
        <v>293</v>
      </c>
    </row>
    <row r="264" spans="1:1" x14ac:dyDescent="0.25">
      <c r="A264" s="3" t="s">
        <v>294</v>
      </c>
    </row>
    <row r="265" spans="1:1" x14ac:dyDescent="0.25">
      <c r="A265" s="3" t="s">
        <v>295</v>
      </c>
    </row>
    <row r="266" spans="1:1" x14ac:dyDescent="0.25">
      <c r="A266" s="3" t="s">
        <v>296</v>
      </c>
    </row>
    <row r="267" spans="1:1" x14ac:dyDescent="0.25">
      <c r="A267" s="3" t="s">
        <v>297</v>
      </c>
    </row>
    <row r="268" spans="1:1" x14ac:dyDescent="0.25">
      <c r="A268" s="3" t="s">
        <v>298</v>
      </c>
    </row>
    <row r="269" spans="1:1" x14ac:dyDescent="0.25">
      <c r="A269" s="3" t="s">
        <v>299</v>
      </c>
    </row>
    <row r="270" spans="1:1" x14ac:dyDescent="0.25">
      <c r="A270" s="3" t="s">
        <v>300</v>
      </c>
    </row>
    <row r="271" spans="1:1" x14ac:dyDescent="0.25">
      <c r="A271" s="3" t="s">
        <v>301</v>
      </c>
    </row>
    <row r="272" spans="1:1" x14ac:dyDescent="0.25">
      <c r="A272" s="3" t="s">
        <v>302</v>
      </c>
    </row>
    <row r="273" spans="1:1" x14ac:dyDescent="0.25">
      <c r="A273" s="3" t="s">
        <v>303</v>
      </c>
    </row>
    <row r="274" spans="1:1" x14ac:dyDescent="0.25">
      <c r="A274" s="3" t="s">
        <v>304</v>
      </c>
    </row>
    <row r="275" spans="1:1" x14ac:dyDescent="0.25">
      <c r="A275" s="3" t="s">
        <v>305</v>
      </c>
    </row>
    <row r="276" spans="1:1" x14ac:dyDescent="0.25">
      <c r="A276" s="3" t="s">
        <v>306</v>
      </c>
    </row>
    <row r="277" spans="1:1" x14ac:dyDescent="0.25">
      <c r="A277" s="3" t="s">
        <v>307</v>
      </c>
    </row>
    <row r="278" spans="1:1" x14ac:dyDescent="0.25">
      <c r="A278" s="3" t="s">
        <v>308</v>
      </c>
    </row>
    <row r="279" spans="1:1" x14ac:dyDescent="0.25">
      <c r="A279" s="3" t="s">
        <v>309</v>
      </c>
    </row>
    <row r="280" spans="1:1" x14ac:dyDescent="0.25">
      <c r="A280" s="3" t="s">
        <v>310</v>
      </c>
    </row>
    <row r="281" spans="1:1" x14ac:dyDescent="0.25">
      <c r="A281" s="3" t="s">
        <v>311</v>
      </c>
    </row>
    <row r="282" spans="1:1" x14ac:dyDescent="0.25">
      <c r="A282" s="3" t="s">
        <v>312</v>
      </c>
    </row>
    <row r="283" spans="1:1" x14ac:dyDescent="0.25">
      <c r="A283" s="3" t="s">
        <v>313</v>
      </c>
    </row>
    <row r="284" spans="1:1" x14ac:dyDescent="0.25">
      <c r="A284" s="3" t="s">
        <v>314</v>
      </c>
    </row>
    <row r="285" spans="1:1" x14ac:dyDescent="0.25">
      <c r="A285" s="3" t="s">
        <v>315</v>
      </c>
    </row>
    <row r="286" spans="1:1" x14ac:dyDescent="0.25">
      <c r="A286" s="3" t="s">
        <v>316</v>
      </c>
    </row>
    <row r="287" spans="1:1" x14ac:dyDescent="0.25">
      <c r="A287" s="3" t="s">
        <v>317</v>
      </c>
    </row>
    <row r="288" spans="1:1" x14ac:dyDescent="0.25">
      <c r="A288" s="3" t="s">
        <v>318</v>
      </c>
    </row>
    <row r="289" spans="1:1" x14ac:dyDescent="0.25">
      <c r="A289" s="3" t="s">
        <v>319</v>
      </c>
    </row>
    <row r="290" spans="1:1" x14ac:dyDescent="0.25">
      <c r="A290" s="3" t="s">
        <v>320</v>
      </c>
    </row>
    <row r="291" spans="1:1" x14ac:dyDescent="0.25">
      <c r="A291" s="3" t="s">
        <v>321</v>
      </c>
    </row>
    <row r="292" spans="1:1" x14ac:dyDescent="0.25">
      <c r="A292" s="3" t="s">
        <v>322</v>
      </c>
    </row>
    <row r="293" spans="1:1" x14ac:dyDescent="0.25">
      <c r="A293" s="3" t="s">
        <v>323</v>
      </c>
    </row>
    <row r="294" spans="1:1" x14ac:dyDescent="0.25">
      <c r="A294" s="3" t="s">
        <v>324</v>
      </c>
    </row>
    <row r="295" spans="1:1" x14ac:dyDescent="0.25">
      <c r="A295" s="3" t="s">
        <v>325</v>
      </c>
    </row>
    <row r="296" spans="1:1" x14ac:dyDescent="0.25">
      <c r="A296" s="3" t="s">
        <v>326</v>
      </c>
    </row>
    <row r="297" spans="1:1" x14ac:dyDescent="0.25">
      <c r="A297" s="3" t="s">
        <v>327</v>
      </c>
    </row>
    <row r="298" spans="1:1" x14ac:dyDescent="0.25">
      <c r="A298" s="3" t="s">
        <v>328</v>
      </c>
    </row>
    <row r="299" spans="1:1" x14ac:dyDescent="0.25">
      <c r="A299" s="3" t="s">
        <v>329</v>
      </c>
    </row>
    <row r="300" spans="1:1" x14ac:dyDescent="0.25">
      <c r="A300" s="3" t="s">
        <v>330</v>
      </c>
    </row>
    <row r="301" spans="1:1" x14ac:dyDescent="0.25">
      <c r="A301" s="3" t="s">
        <v>331</v>
      </c>
    </row>
    <row r="302" spans="1:1" x14ac:dyDescent="0.25">
      <c r="A302" s="3" t="s">
        <v>332</v>
      </c>
    </row>
    <row r="303" spans="1:1" x14ac:dyDescent="0.25">
      <c r="A303" s="3" t="s">
        <v>333</v>
      </c>
    </row>
    <row r="304" spans="1:1" x14ac:dyDescent="0.25">
      <c r="A304" s="3" t="s">
        <v>334</v>
      </c>
    </row>
    <row r="305" spans="1:1" x14ac:dyDescent="0.25">
      <c r="A305" s="3" t="s">
        <v>335</v>
      </c>
    </row>
    <row r="306" spans="1:1" x14ac:dyDescent="0.25">
      <c r="A306" s="3" t="s">
        <v>336</v>
      </c>
    </row>
    <row r="307" spans="1:1" x14ac:dyDescent="0.25">
      <c r="A307" s="3" t="s">
        <v>337</v>
      </c>
    </row>
    <row r="308" spans="1:1" x14ac:dyDescent="0.25">
      <c r="A308" s="3" t="s">
        <v>338</v>
      </c>
    </row>
    <row r="309" spans="1:1" x14ac:dyDescent="0.25">
      <c r="A309" s="3" t="s">
        <v>339</v>
      </c>
    </row>
    <row r="310" spans="1:1" x14ac:dyDescent="0.25">
      <c r="A310" s="3" t="s">
        <v>340</v>
      </c>
    </row>
    <row r="311" spans="1:1" x14ac:dyDescent="0.25">
      <c r="A311" s="3" t="s">
        <v>341</v>
      </c>
    </row>
    <row r="312" spans="1:1" x14ac:dyDescent="0.25">
      <c r="A312" s="3" t="s">
        <v>342</v>
      </c>
    </row>
    <row r="313" spans="1:1" x14ac:dyDescent="0.25">
      <c r="A313" s="3" t="s">
        <v>343</v>
      </c>
    </row>
    <row r="314" spans="1:1" x14ac:dyDescent="0.25">
      <c r="A314" s="3" t="s">
        <v>344</v>
      </c>
    </row>
    <row r="315" spans="1:1" x14ac:dyDescent="0.25">
      <c r="A315" s="3" t="s">
        <v>345</v>
      </c>
    </row>
    <row r="316" spans="1:1" x14ac:dyDescent="0.25">
      <c r="A316" s="3" t="s">
        <v>346</v>
      </c>
    </row>
    <row r="319" spans="1:1" x14ac:dyDescent="0.25">
      <c r="A319" s="7" t="s">
        <v>347</v>
      </c>
    </row>
    <row r="321" spans="1:1" x14ac:dyDescent="0.25">
      <c r="A321" s="1" t="s">
        <v>348</v>
      </c>
    </row>
    <row r="322" spans="1:1" x14ac:dyDescent="0.25">
      <c r="A322" s="5" t="s">
        <v>349</v>
      </c>
    </row>
    <row r="323" spans="1:1" x14ac:dyDescent="0.25">
      <c r="A323" s="5" t="s">
        <v>350</v>
      </c>
    </row>
    <row r="324" spans="1:1" x14ac:dyDescent="0.25">
      <c r="A324" s="5" t="s">
        <v>351</v>
      </c>
    </row>
    <row r="325" spans="1:1" x14ac:dyDescent="0.25">
      <c r="A325" s="5" t="s">
        <v>352</v>
      </c>
    </row>
    <row r="326" spans="1:1" x14ac:dyDescent="0.25">
      <c r="A326" s="5" t="s">
        <v>353</v>
      </c>
    </row>
    <row r="327" spans="1:1" x14ac:dyDescent="0.25">
      <c r="A327" s="6"/>
    </row>
    <row r="328" spans="1:1" x14ac:dyDescent="0.25">
      <c r="A328" s="6"/>
    </row>
    <row r="329" spans="1:1" x14ac:dyDescent="0.25">
      <c r="A329" s="6" t="s">
        <v>354</v>
      </c>
    </row>
    <row r="330" spans="1:1" x14ac:dyDescent="0.25">
      <c r="A330" s="6" t="s">
        <v>355</v>
      </c>
    </row>
    <row r="331" spans="1:1" x14ac:dyDescent="0.25">
      <c r="A331" s="6" t="s">
        <v>356</v>
      </c>
    </row>
    <row r="332" spans="1:1" x14ac:dyDescent="0.25">
      <c r="A332" s="6"/>
    </row>
    <row r="334" spans="1:1" x14ac:dyDescent="0.25">
      <c r="A334" s="1" t="s">
        <v>357</v>
      </c>
    </row>
    <row r="335" spans="1:1" x14ac:dyDescent="0.25">
      <c r="A335" s="2" t="s">
        <v>358</v>
      </c>
    </row>
    <row r="336" spans="1:1" x14ac:dyDescent="0.25">
      <c r="A336" s="2" t="s">
        <v>359</v>
      </c>
    </row>
    <row r="337" spans="1:5" x14ac:dyDescent="0.25">
      <c r="A337" s="2" t="s">
        <v>360</v>
      </c>
    </row>
    <row r="340" spans="1:5" x14ac:dyDescent="0.25">
      <c r="A340" s="2" t="s">
        <v>84</v>
      </c>
      <c r="E340" s="2" t="s">
        <v>84</v>
      </c>
    </row>
    <row r="341" spans="1:5" x14ac:dyDescent="0.25">
      <c r="A341" s="2" t="str">
        <f>_xlfn.CONCAT(B341," - ",E341)</f>
        <v xml:space="preserve">Aware -  &lt; 50 % </v>
      </c>
      <c r="B341" s="2" t="s">
        <v>91</v>
      </c>
      <c r="E341" s="2" t="s">
        <v>361</v>
      </c>
    </row>
    <row r="342" spans="1:5" x14ac:dyDescent="0.25">
      <c r="A342" s="2" t="str">
        <f t="shared" ref="A342:A345" si="26">_xlfn.CONCAT(B342," - ",E342)</f>
        <v xml:space="preserve">Basic - 50 - 65% </v>
      </c>
      <c r="B342" s="2" t="s">
        <v>93</v>
      </c>
      <c r="E342" s="2" t="s">
        <v>362</v>
      </c>
    </row>
    <row r="343" spans="1:5" x14ac:dyDescent="0.25">
      <c r="A343" s="2" t="str">
        <f t="shared" si="26"/>
        <v xml:space="preserve">Core - 66 - 80% </v>
      </c>
      <c r="B343" s="2" t="s">
        <v>95</v>
      </c>
      <c r="E343" s="2" t="s">
        <v>363</v>
      </c>
    </row>
    <row r="344" spans="1:5" x14ac:dyDescent="0.25">
      <c r="A344" s="2" t="str">
        <f t="shared" si="26"/>
        <v xml:space="preserve">Intermediate - 81 - 90% </v>
      </c>
      <c r="B344" s="2" t="s">
        <v>97</v>
      </c>
      <c r="E344" s="2" t="s">
        <v>364</v>
      </c>
    </row>
    <row r="345" spans="1:5" x14ac:dyDescent="0.25">
      <c r="A345" s="2" t="str">
        <f t="shared" si="26"/>
        <v xml:space="preserve">Advanced - 91 - 100% </v>
      </c>
      <c r="B345" s="2" t="s">
        <v>99</v>
      </c>
      <c r="E345" s="2" t="s">
        <v>365</v>
      </c>
    </row>
  </sheetData>
  <autoFilter ref="A239:A316" xr:uid="{534F53DE-3627-4E51-AF67-66B89398C799}">
    <sortState xmlns:xlrd2="http://schemas.microsoft.com/office/spreadsheetml/2017/richdata2" ref="A240:A316">
      <sortCondition ref="A239:A316"/>
    </sortState>
  </autoFilter>
  <pageMargins left="0.7" right="0.7" top="0.75" bottom="0.75" header="0.3" footer="0.3"/>
  <pageSetup orientation="portrait" r:id="rId1"/>
  <headerFooter>
    <oddHeader>&amp;C&amp;"Arial"&amp;10&amp;KE0603A OFFICIAL – Internal only&amp;1#_x000D_</oddHeader>
  </headerFooter>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066B7-916C-4860-AD73-609E9ED26B3B}">
  <sheetPr>
    <tabColor theme="6"/>
  </sheetPr>
  <dimension ref="A1:AL39"/>
  <sheetViews>
    <sheetView zoomScale="70" zoomScaleNormal="70" workbookViewId="0"/>
  </sheetViews>
  <sheetFormatPr defaultColWidth="10.42578125" defaultRowHeight="12" x14ac:dyDescent="0.2"/>
  <cols>
    <col min="1" max="1" width="10.42578125" style="27"/>
    <col min="2" max="2" width="39.140625" style="26" customWidth="1"/>
    <col min="3" max="3" width="5.5703125" style="26" customWidth="1"/>
    <col min="4" max="8" width="17.85546875" style="27" customWidth="1"/>
    <col min="9" max="9" width="20" style="27" customWidth="1"/>
    <col min="10" max="10" width="17.85546875" style="27" customWidth="1"/>
    <col min="11" max="11" width="36" style="27" bestFit="1" customWidth="1"/>
    <col min="12" max="12" width="17.85546875" style="27" customWidth="1"/>
    <col min="13" max="13" width="12.42578125" style="27" customWidth="1"/>
    <col min="14" max="15" width="18.42578125" style="27" customWidth="1"/>
    <col min="16" max="16384" width="10.42578125" style="27"/>
  </cols>
  <sheetData>
    <row r="1" spans="1:38" ht="79.5" customHeight="1" x14ac:dyDescent="0.2">
      <c r="A1" s="175"/>
      <c r="B1" s="176"/>
      <c r="C1" s="176"/>
      <c r="D1" s="175"/>
      <c r="E1" s="175"/>
      <c r="F1" s="175"/>
      <c r="G1" s="175"/>
      <c r="H1" s="175"/>
      <c r="I1" s="175"/>
      <c r="J1" s="175"/>
      <c r="K1" s="175"/>
      <c r="L1" s="175"/>
      <c r="M1" s="175"/>
    </row>
    <row r="2" spans="1:38" s="16" customFormat="1" ht="26.25" x14ac:dyDescent="0.25">
      <c r="B2" s="17" t="s">
        <v>2</v>
      </c>
      <c r="C2" s="18"/>
      <c r="D2" s="18"/>
      <c r="E2" s="19"/>
    </row>
    <row r="3" spans="1:38" s="21" customFormat="1" ht="14.25" x14ac:dyDescent="0.25">
      <c r="A3" s="16"/>
      <c r="B3" s="20"/>
      <c r="C3" s="18"/>
      <c r="D3" s="18"/>
      <c r="E3" s="19"/>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row>
    <row r="4" spans="1:38" s="24" customFormat="1" ht="15" x14ac:dyDescent="0.25">
      <c r="A4" s="22"/>
      <c r="B4" s="23" t="s">
        <v>3</v>
      </c>
      <c r="C4" s="281" t="s">
        <v>528</v>
      </c>
      <c r="D4" s="281"/>
      <c r="E4" s="28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row>
    <row r="5" spans="1:38" s="24" customFormat="1" ht="15" x14ac:dyDescent="0.25">
      <c r="A5" s="22"/>
      <c r="B5" s="25" t="s">
        <v>5</v>
      </c>
      <c r="C5" s="281" t="s">
        <v>6</v>
      </c>
      <c r="D5" s="281"/>
      <c r="E5" s="28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row>
    <row r="6" spans="1:38" s="21" customFormat="1" ht="15" x14ac:dyDescent="0.25">
      <c r="A6" s="16"/>
      <c r="B6" s="25" t="s">
        <v>7</v>
      </c>
      <c r="C6" s="281" t="s">
        <v>8</v>
      </c>
      <c r="D6" s="281"/>
      <c r="E6" s="282"/>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row>
    <row r="8" spans="1:38" ht="14.25" x14ac:dyDescent="0.2">
      <c r="B8" s="283" t="s">
        <v>9</v>
      </c>
      <c r="C8" s="283"/>
      <c r="D8" s="283"/>
      <c r="E8" s="283"/>
      <c r="F8" s="283"/>
      <c r="G8" s="283"/>
      <c r="H8" s="29"/>
      <c r="I8" s="251" t="s">
        <v>10</v>
      </c>
      <c r="J8" s="251"/>
      <c r="K8" s="251"/>
      <c r="L8" s="30"/>
      <c r="M8" s="30"/>
      <c r="N8" s="251" t="s">
        <v>11</v>
      </c>
      <c r="O8" s="251"/>
      <c r="P8" s="251"/>
    </row>
    <row r="9" spans="1:38" ht="14.25" x14ac:dyDescent="0.2">
      <c r="B9" s="283"/>
      <c r="C9" s="283"/>
      <c r="D9" s="283"/>
      <c r="E9" s="283"/>
      <c r="F9" s="283"/>
      <c r="G9" s="283"/>
      <c r="I9" s="31"/>
      <c r="J9" s="31"/>
      <c r="K9" s="31"/>
      <c r="L9" s="31"/>
      <c r="M9" s="31"/>
      <c r="N9" s="31"/>
      <c r="O9" s="31"/>
      <c r="P9" s="31"/>
    </row>
    <row r="10" spans="1:38" ht="14.25" x14ac:dyDescent="0.2">
      <c r="B10" s="28"/>
      <c r="C10" s="28"/>
      <c r="D10" s="28"/>
      <c r="E10" s="28"/>
      <c r="F10" s="28"/>
      <c r="G10" s="28"/>
      <c r="I10" s="31"/>
      <c r="J10" s="31"/>
      <c r="K10" s="31"/>
      <c r="L10" s="31"/>
      <c r="M10" s="31"/>
      <c r="N10" s="31"/>
      <c r="O10" s="31"/>
      <c r="P10" s="31"/>
    </row>
    <row r="11" spans="1:38" ht="15" x14ac:dyDescent="0.2">
      <c r="B11" s="32"/>
      <c r="C11" s="28"/>
      <c r="D11" s="28"/>
      <c r="E11" s="28"/>
      <c r="F11" s="28"/>
      <c r="G11" s="28"/>
      <c r="I11" s="31"/>
      <c r="J11" s="31"/>
      <c r="K11" s="31"/>
      <c r="L11" s="31"/>
      <c r="M11" s="31"/>
      <c r="N11" s="31"/>
      <c r="O11" s="31"/>
      <c r="P11" s="31"/>
    </row>
    <row r="12" spans="1:38" ht="28.5" x14ac:dyDescent="0.2">
      <c r="B12" s="33" t="s">
        <v>12</v>
      </c>
      <c r="E12" s="252" t="s">
        <v>13</v>
      </c>
      <c r="F12" s="252"/>
      <c r="H12" s="252" t="s">
        <v>14</v>
      </c>
      <c r="I12" s="252"/>
      <c r="J12" s="252"/>
      <c r="Q12" s="34"/>
      <c r="R12" s="34"/>
      <c r="S12" s="34"/>
      <c r="T12" s="29"/>
    </row>
    <row r="13" spans="1:38" ht="14.25" x14ac:dyDescent="0.2">
      <c r="B13" s="28"/>
      <c r="C13" s="28"/>
      <c r="D13" s="28"/>
      <c r="E13" s="28"/>
      <c r="F13" s="28"/>
      <c r="G13" s="28"/>
      <c r="I13" s="31"/>
      <c r="J13" s="31"/>
      <c r="K13" s="31"/>
      <c r="L13" s="35"/>
      <c r="M13" s="31"/>
      <c r="N13" s="31"/>
      <c r="O13" s="31"/>
      <c r="P13" s="31"/>
    </row>
    <row r="14" spans="1:38" ht="25.5" customHeight="1" x14ac:dyDescent="0.2">
      <c r="B14" s="49" t="s">
        <v>15</v>
      </c>
      <c r="C14" s="49"/>
      <c r="D14" s="36" t="s">
        <v>16</v>
      </c>
      <c r="E14" s="37" t="s">
        <v>17</v>
      </c>
      <c r="F14" s="37" t="s">
        <v>18</v>
      </c>
      <c r="G14" s="38" t="s">
        <v>19</v>
      </c>
      <c r="I14" s="36" t="s">
        <v>410</v>
      </c>
      <c r="J14" s="37" t="s">
        <v>21</v>
      </c>
      <c r="K14" s="37" t="s">
        <v>408</v>
      </c>
      <c r="L14" s="38" t="s">
        <v>409</v>
      </c>
      <c r="M14" s="39"/>
      <c r="N14" s="40" t="s">
        <v>20</v>
      </c>
      <c r="O14" s="40" t="s">
        <v>21</v>
      </c>
      <c r="P14" s="40" t="s">
        <v>22</v>
      </c>
    </row>
    <row r="15" spans="1:38" s="41" customFormat="1" ht="23.25" customHeight="1" x14ac:dyDescent="0.25">
      <c r="B15" s="253" t="s">
        <v>23</v>
      </c>
      <c r="C15" s="254"/>
      <c r="D15" s="284"/>
      <c r="E15" s="285"/>
      <c r="F15" s="285"/>
      <c r="G15" s="286"/>
      <c r="I15" s="42">
        <f>IFERROR(MIN('1. Leadership and culture'!M12,'1. Leadership and culture'!M14,'1. Leadership and culture'!M16,'1. Leadership and culture'!M18,'1. Leadership and culture'!M20),"Please provide ratings in subsequent tabs")</f>
        <v>0</v>
      </c>
      <c r="J15" s="42" t="str">
        <f>IFERROR('1. Leadership and culture'!M9,"Please provide ratings in subsequent tabs")</f>
        <v>Please select ratings</v>
      </c>
      <c r="K15" s="42" t="str">
        <f>IFERROR('1. Leadership and culture'!N9,"Please provide ratings in subsequent tabs")</f>
        <v>Please select ratings</v>
      </c>
      <c r="L15" s="42">
        <f>IFERROR(MAX('1. Leadership and culture'!M12,'1. Leadership and culture'!M14,'1. Leadership and culture'!M16,'1. Leadership and culture'!M18,'1. Leadership and culture'!M20),"Please provide ratings in subsequent tabs")</f>
        <v>0</v>
      </c>
      <c r="M15" s="43"/>
      <c r="N15" s="44">
        <v>0</v>
      </c>
      <c r="O15" s="44">
        <v>0</v>
      </c>
      <c r="P15" s="44">
        <v>0</v>
      </c>
    </row>
    <row r="16" spans="1:38" s="41" customFormat="1" ht="20.25" customHeight="1" x14ac:dyDescent="0.25">
      <c r="B16" s="253" t="s">
        <v>405</v>
      </c>
      <c r="C16" s="254"/>
      <c r="D16" s="258"/>
      <c r="E16" s="259"/>
      <c r="F16" s="259"/>
      <c r="G16" s="260"/>
      <c r="I16" s="42">
        <f>IFERROR(MIN('2. Framework'!M12,'2. Framework'!M14,'2. Framework'!M16,'2. Framework'!M18,'2. Framework'!M20,'2. Framework'!M22,'2. Framework'!M24),"P_lease provide responses in subsequent tabs.")</f>
        <v>0</v>
      </c>
      <c r="J16" s="42" t="str">
        <f>IFERROR('2. Framework'!M9,"Please provide ratings in subsequent tabs")</f>
        <v>Please select ratings</v>
      </c>
      <c r="K16" s="42" t="str">
        <f>IFERROR('2. Framework'!N9,"Please provide ratings in subsequent tabs")</f>
        <v>Please select ratings</v>
      </c>
      <c r="L16" s="42">
        <f>IFERROR(MAX('2. Framework'!M12,'2. Framework'!M14,'2. Framework'!M16,'2. Framework'!M18,'2. Framework'!M20,'2. Framework'!M22,'2. Framework'!M24),"Please provide ratings in subsequent tabs")</f>
        <v>0</v>
      </c>
      <c r="M16" s="43"/>
      <c r="N16" s="44">
        <v>0</v>
      </c>
      <c r="O16" s="44">
        <v>0</v>
      </c>
      <c r="P16" s="44">
        <v>0</v>
      </c>
    </row>
    <row r="17" spans="2:20" s="41" customFormat="1" ht="21" customHeight="1" x14ac:dyDescent="0.25">
      <c r="B17" s="47" t="s">
        <v>24</v>
      </c>
      <c r="C17" s="48"/>
      <c r="D17" s="255"/>
      <c r="E17" s="256"/>
      <c r="F17" s="256"/>
      <c r="G17" s="257"/>
      <c r="I17" s="42">
        <f>IFERROR(MIN('3. Plan for service delivery'!M12,'3. Plan for service delivery'!M14,'3. Plan for service delivery'!M16,'3. Plan for service delivery'!M18,'3. Plan for service delivery'!M24,'3. Plan for service delivery'!M26),"Please provide ratings in subsequent tabs")</f>
        <v>0</v>
      </c>
      <c r="J17" s="42" t="str">
        <f>IFERROR('3. Plan for service delivery'!M9,"Please provide ratings in subsequent tabs")</f>
        <v>Please select ratings</v>
      </c>
      <c r="K17" s="42" t="str">
        <f>IFERROR('3. Plan for service delivery'!N9,"Please provide ratings in subsequent tabs")</f>
        <v>Please select ratings</v>
      </c>
      <c r="L17" s="42">
        <f>IFERROR(MAX('3. Plan for service delivery'!M12,'3. Plan for service delivery'!M14,'3. Plan for service delivery'!M16,'3. Plan for service delivery'!M18,'3. Plan for service delivery'!M20,'3. Plan for service delivery'!M22,'3. Plan for service delivery'!M24,'3. Plan for service delivery'!M26),"Please provide ratings in subsequent tabs")</f>
        <v>0</v>
      </c>
      <c r="M17" s="43"/>
      <c r="N17" s="44">
        <v>0</v>
      </c>
      <c r="O17" s="44">
        <v>0</v>
      </c>
      <c r="P17" s="44">
        <v>0</v>
      </c>
    </row>
    <row r="18" spans="2:20" s="41" customFormat="1" ht="21" customHeight="1" x14ac:dyDescent="0.25">
      <c r="B18" s="253" t="s">
        <v>25</v>
      </c>
      <c r="C18" s="254"/>
      <c r="D18" s="255"/>
      <c r="E18" s="256"/>
      <c r="F18" s="256"/>
      <c r="G18" s="257"/>
      <c r="I18" s="42">
        <f>MIN('4. Information systems'!M12,'4. Information systems'!M14,'4. Information systems'!M16)</f>
        <v>0</v>
      </c>
      <c r="J18" s="42" t="str">
        <f>IFERROR('4. Information systems'!M9,"Please provide ratings in subsequent tabs")</f>
        <v>Please select ratings</v>
      </c>
      <c r="K18" s="42" t="str">
        <f>IFERROR('4. Information systems'!N9,"Please provide ratings in subsequent tabs")</f>
        <v>Please select ratings</v>
      </c>
      <c r="L18" s="42">
        <f>IFERROR(MAX('4. Information systems'!M12,'4. Information systems'!M14,'4. Information systems'!M16),"Please provide ratings in subsequent tabs")</f>
        <v>0</v>
      </c>
      <c r="M18" s="43"/>
      <c r="N18" s="44">
        <v>0</v>
      </c>
      <c r="O18" s="44">
        <v>0</v>
      </c>
      <c r="P18" s="44">
        <v>0</v>
      </c>
    </row>
    <row r="19" spans="2:20" s="41" customFormat="1" ht="20.25" customHeight="1" x14ac:dyDescent="0.25">
      <c r="B19" s="253" t="s">
        <v>26</v>
      </c>
      <c r="C19" s="254"/>
      <c r="D19" s="255"/>
      <c r="E19" s="256"/>
      <c r="F19" s="256"/>
      <c r="G19" s="257"/>
      <c r="I19" s="42">
        <f>MIN('5. Performance and outcomes '!M12,'5. Performance and outcomes '!M14,'5. Performance and outcomes '!M16,'5. Performance and outcomes '!M18)</f>
        <v>0</v>
      </c>
      <c r="J19" s="42" t="str">
        <f>IFERROR('5. Performance and outcomes '!M9,"Please provide ratings in subsequent tabs")</f>
        <v>Please select ratings</v>
      </c>
      <c r="K19" s="42" t="str">
        <f>IFERROR('5. Performance and outcomes '!N9,"Please provide ratings in subsequent tabs")</f>
        <v>Please select ratings</v>
      </c>
      <c r="L19" s="42">
        <f>IFERROR(MAX('5. Performance and outcomes '!M12,'5. Performance and outcomes '!M14,'5. Performance and outcomes '!M16,'5. Performance and outcomes '!M18),"Please provide ratings in subsequent tabs")</f>
        <v>0</v>
      </c>
      <c r="M19" s="43"/>
      <c r="N19" s="44"/>
      <c r="O19" s="44"/>
      <c r="P19" s="44"/>
    </row>
    <row r="20" spans="2:20" ht="14.25" x14ac:dyDescent="0.2">
      <c r="Q20" s="34"/>
      <c r="R20" s="34"/>
      <c r="S20" s="34"/>
      <c r="T20" s="29"/>
    </row>
    <row r="21" spans="2:20" ht="14.25" x14ac:dyDescent="0.2">
      <c r="Q21" s="34"/>
      <c r="R21" s="34">
        <v>0</v>
      </c>
      <c r="S21" s="34" t="s">
        <v>27</v>
      </c>
      <c r="T21" s="29"/>
    </row>
    <row r="22" spans="2:20" ht="14.25" customHeight="1" x14ac:dyDescent="0.2">
      <c r="B22" s="261" t="s">
        <v>15</v>
      </c>
      <c r="C22" s="262"/>
      <c r="D22" s="267" t="s">
        <v>28</v>
      </c>
      <c r="E22" s="267"/>
      <c r="F22" s="267"/>
      <c r="G22" s="268"/>
      <c r="H22" s="269" t="s">
        <v>29</v>
      </c>
      <c r="I22" s="270"/>
      <c r="J22" s="270"/>
      <c r="K22" s="271"/>
      <c r="O22" s="45"/>
    </row>
    <row r="23" spans="2:20" ht="14.25" x14ac:dyDescent="0.2">
      <c r="B23" s="263"/>
      <c r="C23" s="264"/>
      <c r="D23" s="267"/>
      <c r="E23" s="267"/>
      <c r="F23" s="267"/>
      <c r="G23" s="268"/>
      <c r="H23" s="272"/>
      <c r="I23" s="273"/>
      <c r="J23" s="273"/>
      <c r="K23" s="274"/>
      <c r="O23" s="45"/>
    </row>
    <row r="24" spans="2:20" ht="12" customHeight="1" x14ac:dyDescent="0.2">
      <c r="B24" s="265"/>
      <c r="C24" s="266"/>
      <c r="D24" s="267"/>
      <c r="E24" s="267"/>
      <c r="F24" s="267"/>
      <c r="G24" s="268"/>
      <c r="H24" s="275"/>
      <c r="I24" s="276"/>
      <c r="J24" s="276"/>
      <c r="K24" s="277"/>
    </row>
    <row r="25" spans="2:20" ht="12" customHeight="1" x14ac:dyDescent="0.2">
      <c r="B25" s="278" t="str">
        <f>B15</f>
        <v>Leadership and culture</v>
      </c>
      <c r="C25" s="278"/>
      <c r="D25" s="279" t="s">
        <v>4</v>
      </c>
      <c r="E25" s="280"/>
      <c r="F25" s="280"/>
      <c r="G25" s="280"/>
      <c r="H25" s="242" t="s">
        <v>4</v>
      </c>
      <c r="I25" s="243"/>
      <c r="J25" s="243"/>
      <c r="K25" s="244"/>
    </row>
    <row r="26" spans="2:20" x14ac:dyDescent="0.2">
      <c r="B26" s="278"/>
      <c r="C26" s="278"/>
      <c r="D26" s="245"/>
      <c r="E26" s="246"/>
      <c r="F26" s="246"/>
      <c r="G26" s="246"/>
      <c r="H26" s="245"/>
      <c r="I26" s="246"/>
      <c r="J26" s="246"/>
      <c r="K26" s="247"/>
    </row>
    <row r="27" spans="2:20" x14ac:dyDescent="0.2">
      <c r="B27" s="278"/>
      <c r="C27" s="278"/>
      <c r="D27" s="248"/>
      <c r="E27" s="249"/>
      <c r="F27" s="249"/>
      <c r="G27" s="249"/>
      <c r="H27" s="248"/>
      <c r="I27" s="249"/>
      <c r="J27" s="249"/>
      <c r="K27" s="250"/>
    </row>
    <row r="28" spans="2:20" ht="12" customHeight="1" x14ac:dyDescent="0.2">
      <c r="B28" s="278" t="str">
        <f>B16</f>
        <v>Framework</v>
      </c>
      <c r="C28" s="278"/>
      <c r="D28" s="279" t="s">
        <v>4</v>
      </c>
      <c r="E28" s="280"/>
      <c r="F28" s="280"/>
      <c r="G28" s="280"/>
      <c r="H28" s="279" t="s">
        <v>4</v>
      </c>
      <c r="I28" s="280"/>
      <c r="J28" s="280"/>
      <c r="K28" s="287"/>
    </row>
    <row r="29" spans="2:20" x14ac:dyDescent="0.2">
      <c r="B29" s="278"/>
      <c r="C29" s="278"/>
      <c r="D29" s="245"/>
      <c r="E29" s="246"/>
      <c r="F29" s="246"/>
      <c r="G29" s="246"/>
      <c r="H29" s="245"/>
      <c r="I29" s="246"/>
      <c r="J29" s="246"/>
      <c r="K29" s="247"/>
    </row>
    <row r="30" spans="2:20" x14ac:dyDescent="0.2">
      <c r="B30" s="278"/>
      <c r="C30" s="278"/>
      <c r="D30" s="248"/>
      <c r="E30" s="249"/>
      <c r="F30" s="249"/>
      <c r="G30" s="249"/>
      <c r="H30" s="288"/>
      <c r="I30" s="289"/>
      <c r="J30" s="289"/>
      <c r="K30" s="290"/>
    </row>
    <row r="31" spans="2:20" ht="12" customHeight="1" x14ac:dyDescent="0.2">
      <c r="B31" s="278" t="str">
        <f>B17</f>
        <v>Service delivery</v>
      </c>
      <c r="C31" s="278"/>
      <c r="D31" s="279" t="s">
        <v>4</v>
      </c>
      <c r="E31" s="280"/>
      <c r="F31" s="280"/>
      <c r="G31" s="280"/>
      <c r="H31" s="291" t="s">
        <v>4</v>
      </c>
      <c r="I31" s="243"/>
      <c r="J31" s="243"/>
      <c r="K31" s="292"/>
    </row>
    <row r="32" spans="2:20" x14ac:dyDescent="0.2">
      <c r="B32" s="278"/>
      <c r="C32" s="278"/>
      <c r="D32" s="245"/>
      <c r="E32" s="246"/>
      <c r="F32" s="246"/>
      <c r="G32" s="246"/>
      <c r="H32" s="293"/>
      <c r="I32" s="246"/>
      <c r="J32" s="246"/>
      <c r="K32" s="294"/>
    </row>
    <row r="33" spans="2:11" x14ac:dyDescent="0.2">
      <c r="B33" s="278"/>
      <c r="C33" s="278"/>
      <c r="D33" s="248"/>
      <c r="E33" s="249"/>
      <c r="F33" s="249"/>
      <c r="G33" s="249"/>
      <c r="H33" s="295"/>
      <c r="I33" s="289"/>
      <c r="J33" s="289"/>
      <c r="K33" s="296"/>
    </row>
    <row r="34" spans="2:11" ht="12" customHeight="1" x14ac:dyDescent="0.2">
      <c r="B34" s="278" t="str">
        <f>B18</f>
        <v>Information systems</v>
      </c>
      <c r="C34" s="278"/>
      <c r="D34" s="279" t="s">
        <v>4</v>
      </c>
      <c r="E34" s="280"/>
      <c r="F34" s="280"/>
      <c r="G34" s="280"/>
      <c r="H34" s="291" t="s">
        <v>4</v>
      </c>
      <c r="I34" s="243"/>
      <c r="J34" s="243"/>
      <c r="K34" s="292"/>
    </row>
    <row r="35" spans="2:11" x14ac:dyDescent="0.2">
      <c r="B35" s="278"/>
      <c r="C35" s="278"/>
      <c r="D35" s="245"/>
      <c r="E35" s="246"/>
      <c r="F35" s="246"/>
      <c r="G35" s="246"/>
      <c r="H35" s="293"/>
      <c r="I35" s="246"/>
      <c r="J35" s="246"/>
      <c r="K35" s="294"/>
    </row>
    <row r="36" spans="2:11" x14ac:dyDescent="0.2">
      <c r="B36" s="278"/>
      <c r="C36" s="278"/>
      <c r="D36" s="248"/>
      <c r="E36" s="249"/>
      <c r="F36" s="249"/>
      <c r="G36" s="249"/>
      <c r="H36" s="295"/>
      <c r="I36" s="289"/>
      <c r="J36" s="289"/>
      <c r="K36" s="296"/>
    </row>
    <row r="37" spans="2:11" x14ac:dyDescent="0.2">
      <c r="B37" s="278" t="str">
        <f>B19</f>
        <v>Performance and outcomes</v>
      </c>
      <c r="C37" s="278"/>
      <c r="D37" s="279" t="s">
        <v>4</v>
      </c>
      <c r="E37" s="280"/>
      <c r="F37" s="280"/>
      <c r="G37" s="280"/>
      <c r="H37" s="291" t="s">
        <v>4</v>
      </c>
      <c r="I37" s="243"/>
      <c r="J37" s="243"/>
      <c r="K37" s="292"/>
    </row>
    <row r="38" spans="2:11" x14ac:dyDescent="0.2">
      <c r="B38" s="278"/>
      <c r="C38" s="278"/>
      <c r="D38" s="245"/>
      <c r="E38" s="246"/>
      <c r="F38" s="246"/>
      <c r="G38" s="246"/>
      <c r="H38" s="293"/>
      <c r="I38" s="246"/>
      <c r="J38" s="246"/>
      <c r="K38" s="294"/>
    </row>
    <row r="39" spans="2:11" x14ac:dyDescent="0.2">
      <c r="B39" s="278"/>
      <c r="C39" s="278"/>
      <c r="D39" s="248"/>
      <c r="E39" s="249"/>
      <c r="F39" s="249"/>
      <c r="G39" s="249"/>
      <c r="H39" s="295"/>
      <c r="I39" s="289"/>
      <c r="J39" s="289"/>
      <c r="K39" s="296"/>
    </row>
  </sheetData>
  <sheetProtection algorithmName="SHA-512" hashValue="+DWOHzqn00OH0ug6ZaTGDxI/6tv+ZGSm11QmajgsLPeSVcWxOvm52C1Jd8dCafOqnydlvoqP0vePRiJN+b6z9A==" saltValue="aQowJA+Mat9oIH3l2IbxdQ==" spinCount="100000" sheet="1" formatCells="0"/>
  <protectedRanges>
    <protectedRange sqref="C4:E6" name="Range1"/>
    <protectedRange algorithmName="SHA-512" hashValue="i4ooZlbFv8ltVUjBZudyZTFjC0Lk1tY1ehSWTR7wL5ZPY/BxshU2HXk6qPMRwx9HpkDA6a3Y65bk6Cb4QDo0Hg==" saltValue="JYCjCY9EjhJuIAn5bx+r1A==" spinCount="100000" sqref="D25:K39" name="Range2"/>
  </protectedRanges>
  <mergeCells count="35">
    <mergeCell ref="H28:K30"/>
    <mergeCell ref="H37:K39"/>
    <mergeCell ref="B31:C33"/>
    <mergeCell ref="D31:G33"/>
    <mergeCell ref="H31:K33"/>
    <mergeCell ref="B34:C36"/>
    <mergeCell ref="D34:G36"/>
    <mergeCell ref="H34:K36"/>
    <mergeCell ref="B28:C30"/>
    <mergeCell ref="D28:G30"/>
    <mergeCell ref="B37:C39"/>
    <mergeCell ref="D37:G39"/>
    <mergeCell ref="D25:G27"/>
    <mergeCell ref="C4:E4"/>
    <mergeCell ref="C5:E5"/>
    <mergeCell ref="B8:G9"/>
    <mergeCell ref="B15:C15"/>
    <mergeCell ref="D15:G15"/>
    <mergeCell ref="C6:E6"/>
    <mergeCell ref="H25:K27"/>
    <mergeCell ref="N8:P8"/>
    <mergeCell ref="E12:F12"/>
    <mergeCell ref="H12:J12"/>
    <mergeCell ref="B18:C18"/>
    <mergeCell ref="D17:G17"/>
    <mergeCell ref="D18:G18"/>
    <mergeCell ref="B16:C16"/>
    <mergeCell ref="D16:G16"/>
    <mergeCell ref="B22:C24"/>
    <mergeCell ref="D22:G24"/>
    <mergeCell ref="H22:K24"/>
    <mergeCell ref="I8:K8"/>
    <mergeCell ref="B19:C19"/>
    <mergeCell ref="D19:G19"/>
    <mergeCell ref="B25:C27"/>
  </mergeCells>
  <pageMargins left="0.7" right="0.7" top="0.75" bottom="0.75" header="0.3" footer="0.3"/>
  <customProperties>
    <customPr name="OrphanNamesChecked" r:id="rId1"/>
  </customProperti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318A-AEB8-435B-9614-EB3F1AD590C2}">
  <sheetPr>
    <tabColor rgb="FF9A8273"/>
  </sheetPr>
  <dimension ref="A1:D1"/>
  <sheetViews>
    <sheetView workbookViewId="0"/>
  </sheetViews>
  <sheetFormatPr defaultRowHeight="15" x14ac:dyDescent="0.25"/>
  <sheetData>
    <row r="1" spans="1:4" x14ac:dyDescent="0.25">
      <c r="A1">
        <v>1731633172478</v>
      </c>
      <c r="B1" t="s">
        <v>507</v>
      </c>
      <c r="C1" t="s">
        <v>508</v>
      </c>
      <c r="D1">
        <v>0</v>
      </c>
    </row>
  </sheetData>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8E1D4-1F73-44F6-BD1A-426F8CF8FFE0}">
  <sheetPr>
    <tabColor rgb="FF9A8273"/>
  </sheetPr>
  <dimension ref="A1:D6"/>
  <sheetViews>
    <sheetView workbookViewId="0"/>
  </sheetViews>
  <sheetFormatPr defaultRowHeight="15" x14ac:dyDescent="0.25"/>
  <sheetData>
    <row r="1" spans="1:4" x14ac:dyDescent="0.25">
      <c r="A1">
        <v>1731633172573</v>
      </c>
      <c r="B1" t="s">
        <v>507</v>
      </c>
      <c r="C1" t="s">
        <v>508</v>
      </c>
      <c r="D1">
        <v>5</v>
      </c>
    </row>
    <row r="2" spans="1:4" x14ac:dyDescent="0.25">
      <c r="A2">
        <v>1731633172683</v>
      </c>
      <c r="B2" t="s">
        <v>509</v>
      </c>
      <c r="C2" t="s">
        <v>510</v>
      </c>
      <c r="D2" t="s">
        <v>511</v>
      </c>
    </row>
    <row r="3" spans="1:4" x14ac:dyDescent="0.25">
      <c r="A3">
        <v>1731633172683</v>
      </c>
      <c r="B3" t="s">
        <v>509</v>
      </c>
      <c r="C3" t="s">
        <v>512</v>
      </c>
      <c r="D3" t="s">
        <v>513</v>
      </c>
    </row>
    <row r="4" spans="1:4" x14ac:dyDescent="0.25">
      <c r="A4">
        <v>1731633172683</v>
      </c>
      <c r="B4" t="s">
        <v>509</v>
      </c>
      <c r="C4" t="s">
        <v>514</v>
      </c>
      <c r="D4" t="s">
        <v>515</v>
      </c>
    </row>
    <row r="5" spans="1:4" x14ac:dyDescent="0.25">
      <c r="A5">
        <v>1731633172683</v>
      </c>
      <c r="B5" t="s">
        <v>509</v>
      </c>
      <c r="C5" t="s">
        <v>516</v>
      </c>
      <c r="D5" t="s">
        <v>517</v>
      </c>
    </row>
    <row r="6" spans="1:4" x14ac:dyDescent="0.25">
      <c r="A6">
        <v>1731633172683</v>
      </c>
      <c r="B6" t="s">
        <v>509</v>
      </c>
      <c r="C6" t="s">
        <v>518</v>
      </c>
      <c r="D6" t="s">
        <v>519</v>
      </c>
    </row>
  </sheetData>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2758B-65E8-4258-BCFE-73465119EA6C}">
  <sheetPr>
    <tabColor rgb="FF9A8273"/>
  </sheetPr>
  <dimension ref="A1:D1"/>
  <sheetViews>
    <sheetView workbookViewId="0"/>
  </sheetViews>
  <sheetFormatPr defaultRowHeight="15" x14ac:dyDescent="0.25"/>
  <sheetData>
    <row r="1" spans="1:4" x14ac:dyDescent="0.25">
      <c r="A1">
        <v>1731633172620</v>
      </c>
      <c r="B1" t="s">
        <v>507</v>
      </c>
      <c r="C1" t="s">
        <v>508</v>
      </c>
      <c r="D1">
        <v>0</v>
      </c>
    </row>
  </sheetData>
  <pageMargins left="0.7" right="0.7" top="0.75" bottom="0.75" header="0.3" footer="0.3"/>
  <customProperties>
    <customPr name="OrphanNamesChecke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BA4C0-6394-4FB5-9152-E3F3D181581C}">
  <sheetPr>
    <tabColor rgb="FF9A8273"/>
  </sheetPr>
  <dimension ref="A1:D1"/>
  <sheetViews>
    <sheetView workbookViewId="0"/>
  </sheetViews>
  <sheetFormatPr defaultRowHeight="15" x14ac:dyDescent="0.25"/>
  <sheetData>
    <row r="1" spans="1:4" x14ac:dyDescent="0.25">
      <c r="A1">
        <v>1731633172667</v>
      </c>
      <c r="B1" t="s">
        <v>507</v>
      </c>
      <c r="C1" t="s">
        <v>508</v>
      </c>
      <c r="D1">
        <v>0</v>
      </c>
    </row>
  </sheetData>
  <pageMargins left="0.7" right="0.7" top="0.75" bottom="0.75" header="0.3" footer="0.3"/>
  <customProperties>
    <customPr name="OrphanNamesChecke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20E14-750A-4B3B-9A24-A36655AD6F66}">
  <sheetPr>
    <tabColor rgb="FF9A8273"/>
  </sheetPr>
  <dimension ref="A1:XDW20"/>
  <sheetViews>
    <sheetView showGridLines="0" zoomScale="70" zoomScaleNormal="70" workbookViewId="0">
      <pane ySplit="10" topLeftCell="A11" activePane="bottomLeft" state="frozen"/>
      <selection activeCell="B4" sqref="B4"/>
      <selection pane="bottomLeft"/>
    </sheetView>
  </sheetViews>
  <sheetFormatPr defaultColWidth="8.5703125" defaultRowHeight="14.25" x14ac:dyDescent="0.25"/>
  <cols>
    <col min="1" max="1" width="4.140625" style="101" customWidth="1"/>
    <col min="2" max="2" width="5.7109375" style="101" customWidth="1"/>
    <col min="3" max="3" width="50.7109375" style="101" customWidth="1"/>
    <col min="4" max="4" width="5.7109375" style="101" customWidth="1"/>
    <col min="5" max="5" width="50.7109375" style="101" customWidth="1"/>
    <col min="6" max="6" width="5.7109375" style="101" customWidth="1"/>
    <col min="7" max="7" width="50.7109375" style="101" customWidth="1"/>
    <col min="8" max="8" width="5.7109375" style="101" customWidth="1"/>
    <col min="9" max="12" width="50.7109375" style="101" customWidth="1"/>
    <col min="13" max="13" width="22" style="101" customWidth="1"/>
    <col min="14" max="14" width="21.5703125" style="101" customWidth="1"/>
    <col min="15" max="15" width="21.85546875" style="101" hidden="1" customWidth="1"/>
    <col min="16" max="16" width="81" style="101" hidden="1" customWidth="1"/>
    <col min="17" max="19" width="8.5703125" style="101" hidden="1" customWidth="1"/>
    <col min="20" max="27" width="8.5703125" style="182" customWidth="1"/>
    <col min="28" max="71" width="8.5703125" style="182"/>
    <col min="72" max="16384" width="8.5703125" style="101"/>
  </cols>
  <sheetData>
    <row r="1" spans="1:16351" s="92" customFormat="1" ht="13.15" customHeight="1" x14ac:dyDescent="0.2">
      <c r="A1" s="120"/>
      <c r="B1" s="121"/>
      <c r="C1" s="121"/>
      <c r="D1" s="121"/>
      <c r="E1" s="121"/>
      <c r="F1" s="121"/>
      <c r="G1" s="121"/>
      <c r="H1" s="121"/>
      <c r="I1" s="121"/>
      <c r="J1" s="121"/>
      <c r="K1" s="121"/>
      <c r="L1" s="121"/>
      <c r="M1" s="121"/>
      <c r="N1" s="122"/>
      <c r="O1" s="98"/>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row>
    <row r="2" spans="1:16351" s="92" customFormat="1" ht="28.15" customHeight="1" x14ac:dyDescent="0.2">
      <c r="A2" s="297" t="s">
        <v>40</v>
      </c>
      <c r="B2" s="298"/>
      <c r="C2" s="298"/>
      <c r="D2" s="298"/>
      <c r="E2" s="298"/>
      <c r="F2" s="298"/>
      <c r="G2" s="298"/>
      <c r="H2" s="298"/>
      <c r="I2" s="298"/>
      <c r="J2" s="298"/>
      <c r="K2" s="298"/>
      <c r="L2" s="298"/>
      <c r="M2" s="298"/>
      <c r="N2" s="299"/>
      <c r="O2" s="95"/>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row>
    <row r="3" spans="1:16351" s="92" customFormat="1" ht="13.15" customHeight="1" x14ac:dyDescent="0.2">
      <c r="A3" s="124"/>
      <c r="B3" s="97"/>
      <c r="C3" s="97"/>
      <c r="D3" s="97"/>
      <c r="E3" s="97"/>
      <c r="F3" s="97"/>
      <c r="G3" s="97"/>
      <c r="H3" s="97"/>
      <c r="I3" s="94"/>
      <c r="J3" s="94"/>
      <c r="K3" s="94"/>
      <c r="L3" s="94"/>
      <c r="M3" s="94"/>
      <c r="N3" s="123"/>
      <c r="O3" s="95"/>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row>
    <row r="4" spans="1:16351" s="92" customFormat="1" ht="55.5" customHeight="1" thickBot="1" x14ac:dyDescent="0.25">
      <c r="A4" s="124"/>
      <c r="B4" s="97"/>
      <c r="C4" s="97"/>
      <c r="D4" s="97"/>
      <c r="E4" s="97"/>
      <c r="F4" s="97"/>
      <c r="G4" s="97"/>
      <c r="H4" s="97"/>
      <c r="I4" s="94"/>
      <c r="J4" s="94"/>
      <c r="K4" s="94"/>
      <c r="L4" s="94"/>
      <c r="M4" s="94"/>
      <c r="N4" s="123"/>
      <c r="O4" s="95"/>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row>
    <row r="5" spans="1:16351" s="92" customFormat="1" ht="13.5" hidden="1" thickBot="1" x14ac:dyDescent="0.25">
      <c r="A5" s="124"/>
      <c r="B5" s="97"/>
      <c r="C5" s="97"/>
      <c r="D5" s="97"/>
      <c r="E5" s="97"/>
      <c r="F5" s="97"/>
      <c r="G5" s="97"/>
      <c r="H5" s="97"/>
      <c r="I5" s="97"/>
      <c r="J5" s="97"/>
      <c r="K5" s="97"/>
      <c r="L5" s="97"/>
      <c r="M5" s="97"/>
      <c r="N5" s="125"/>
      <c r="O5" s="98"/>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row>
    <row r="6" spans="1:16351" s="235" customFormat="1" ht="30.75" customHeight="1" x14ac:dyDescent="0.2">
      <c r="A6" s="300" t="s">
        <v>571</v>
      </c>
      <c r="B6" s="301"/>
      <c r="C6" s="301"/>
      <c r="D6" s="301"/>
      <c r="E6" s="301"/>
      <c r="F6" s="301"/>
      <c r="G6" s="301"/>
      <c r="H6" s="301"/>
      <c r="I6" s="301"/>
      <c r="J6" s="301"/>
      <c r="K6" s="301"/>
      <c r="L6" s="301"/>
      <c r="M6" s="301"/>
      <c r="N6" s="302"/>
      <c r="O6" s="234"/>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N6" s="236"/>
      <c r="BO6" s="236"/>
      <c r="BP6" s="236"/>
      <c r="BQ6" s="236"/>
      <c r="BR6" s="236"/>
      <c r="BS6" s="236"/>
    </row>
    <row r="7" spans="1:16351" s="178" customFormat="1" ht="13.5" customHeight="1" thickBot="1" x14ac:dyDescent="0.25">
      <c r="A7" s="179"/>
      <c r="B7" s="180"/>
      <c r="C7" s="180"/>
      <c r="D7" s="180"/>
      <c r="E7" s="180"/>
      <c r="F7" s="180"/>
      <c r="G7" s="180"/>
      <c r="H7" s="180"/>
      <c r="I7" s="180"/>
      <c r="J7" s="180"/>
      <c r="K7" s="180"/>
      <c r="L7" s="180"/>
      <c r="M7" s="180"/>
      <c r="N7" s="181"/>
      <c r="O7" s="177"/>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row>
    <row r="8" spans="1:16351" x14ac:dyDescent="0.2">
      <c r="A8" s="126"/>
      <c r="L8" s="79" t="s">
        <v>411</v>
      </c>
      <c r="M8" s="127">
        <f>COUNT(M14,M16,M18,M20,M12)</f>
        <v>0</v>
      </c>
      <c r="N8" s="127">
        <f>COUNT(N14,N16,N18,N20,N12)</f>
        <v>0</v>
      </c>
      <c r="O8" s="128"/>
      <c r="P8" s="101">
        <f>IF(M8=0,0,IF(M8=N8,1,0))</f>
        <v>0</v>
      </c>
    </row>
    <row r="9" spans="1:16351" x14ac:dyDescent="0.2">
      <c r="A9" s="126"/>
      <c r="L9" s="46" t="s">
        <v>30</v>
      </c>
      <c r="M9" s="166" t="str">
        <f>IFERROR(AVERAGE(M14,M16,M18,M20,M12),"Please select ratings")</f>
        <v>Please select ratings</v>
      </c>
      <c r="N9" s="166" t="str">
        <f>IFERROR(AVERAGE(N14,N16,N18,N20,N12),"Please select ratings")</f>
        <v>Please select ratings</v>
      </c>
      <c r="O9" s="129"/>
    </row>
    <row r="10" spans="1:16351" s="226" customFormat="1" ht="46.5" customHeight="1" thickBot="1" x14ac:dyDescent="0.3">
      <c r="A10" s="220"/>
      <c r="B10" s="221"/>
      <c r="C10" s="67" t="s">
        <v>31</v>
      </c>
      <c r="D10" s="67"/>
      <c r="E10" s="67" t="s">
        <v>32</v>
      </c>
      <c r="F10" s="67"/>
      <c r="G10" s="67" t="s">
        <v>33</v>
      </c>
      <c r="H10" s="67"/>
      <c r="I10" s="67" t="s">
        <v>34</v>
      </c>
      <c r="J10" s="67" t="s">
        <v>35</v>
      </c>
      <c r="K10" s="67" t="s">
        <v>36</v>
      </c>
      <c r="L10" s="67" t="s">
        <v>37</v>
      </c>
      <c r="M10" s="67" t="s">
        <v>418</v>
      </c>
      <c r="N10" s="68" t="s">
        <v>419</v>
      </c>
      <c r="O10" s="222"/>
      <c r="P10" s="223"/>
      <c r="Q10" s="223"/>
      <c r="R10" s="223"/>
      <c r="S10" s="223"/>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5"/>
      <c r="BP10" s="225"/>
      <c r="BQ10" s="225"/>
      <c r="BR10" s="225"/>
      <c r="BS10" s="225"/>
    </row>
    <row r="11" spans="1:16351" s="13" customFormat="1" ht="23.25" customHeight="1" x14ac:dyDescent="0.25">
      <c r="A11" s="303" t="s">
        <v>412</v>
      </c>
      <c r="B11" s="304"/>
      <c r="C11" s="304"/>
      <c r="D11" s="304"/>
      <c r="E11" s="304"/>
      <c r="F11" s="304"/>
      <c r="G11" s="304"/>
      <c r="H11" s="304"/>
      <c r="I11" s="304"/>
      <c r="J11" s="304"/>
      <c r="K11" s="304"/>
      <c r="L11" s="304"/>
      <c r="M11" s="304"/>
      <c r="N11" s="304"/>
      <c r="O11" s="86"/>
      <c r="P11" s="12" t="s">
        <v>505</v>
      </c>
      <c r="Q11" s="12"/>
      <c r="R11" s="12"/>
      <c r="S11" s="12"/>
      <c r="T11" s="183"/>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4"/>
      <c r="BP11" s="184"/>
      <c r="BQ11" s="184"/>
      <c r="BR11" s="184"/>
      <c r="BS11" s="184"/>
    </row>
    <row r="12" spans="1:16351" s="85" customFormat="1" ht="218.25" customHeight="1" x14ac:dyDescent="0.25">
      <c r="A12" s="103" t="s">
        <v>38</v>
      </c>
      <c r="B12" s="103"/>
      <c r="C12" s="106" t="s">
        <v>413</v>
      </c>
      <c r="D12" s="104"/>
      <c r="E12" s="106" t="s">
        <v>529</v>
      </c>
      <c r="F12" s="104"/>
      <c r="G12" s="106" t="s">
        <v>414</v>
      </c>
      <c r="H12" s="104"/>
      <c r="I12" s="106" t="s">
        <v>415</v>
      </c>
      <c r="J12" s="119" t="s">
        <v>530</v>
      </c>
      <c r="K12" s="130" t="s">
        <v>39</v>
      </c>
      <c r="L12" s="130" t="s">
        <v>39</v>
      </c>
      <c r="M12" s="162" t="s">
        <v>505</v>
      </c>
      <c r="N12" s="162" t="s">
        <v>505</v>
      </c>
      <c r="O12" s="131"/>
      <c r="P12" s="101">
        <v>1</v>
      </c>
      <c r="Q12" s="132"/>
      <c r="R12" s="112"/>
      <c r="S12" s="132"/>
      <c r="T12" s="185"/>
      <c r="U12" s="186"/>
      <c r="V12" s="185"/>
      <c r="W12" s="186"/>
      <c r="X12" s="185"/>
      <c r="Y12" s="187"/>
      <c r="Z12" s="187"/>
      <c r="AA12" s="188"/>
      <c r="AB12" s="189"/>
      <c r="AC12" s="182"/>
      <c r="AD12" s="182"/>
      <c r="AE12" s="186"/>
      <c r="AF12" s="185"/>
      <c r="AG12" s="186"/>
      <c r="AH12" s="185"/>
      <c r="AI12" s="186"/>
      <c r="AJ12" s="185"/>
      <c r="AK12" s="186"/>
      <c r="AL12" s="185"/>
      <c r="AM12" s="187"/>
      <c r="AN12" s="187"/>
      <c r="AO12" s="188"/>
      <c r="AP12" s="189"/>
      <c r="AQ12" s="182"/>
      <c r="AR12" s="182"/>
      <c r="AS12" s="186"/>
      <c r="AT12" s="185"/>
      <c r="AU12" s="186"/>
      <c r="AV12" s="185"/>
      <c r="AW12" s="186"/>
      <c r="AX12" s="185"/>
      <c r="AY12" s="186"/>
      <c r="AZ12" s="185"/>
      <c r="BA12" s="187"/>
      <c r="BB12" s="187"/>
      <c r="BC12" s="188"/>
      <c r="BD12" s="189"/>
      <c r="BE12" s="182"/>
      <c r="BF12" s="182"/>
      <c r="BG12" s="186"/>
      <c r="BH12" s="185"/>
      <c r="BI12" s="186"/>
      <c r="BJ12" s="185"/>
      <c r="BK12" s="186"/>
      <c r="BL12" s="185"/>
      <c r="BM12" s="186"/>
      <c r="BN12" s="185"/>
      <c r="BO12" s="187"/>
      <c r="BP12" s="187"/>
      <c r="BQ12" s="188"/>
      <c r="BR12" s="189"/>
      <c r="BS12" s="182"/>
      <c r="BT12" s="101"/>
      <c r="BU12" s="132"/>
      <c r="BV12" s="112"/>
      <c r="BW12" s="132"/>
      <c r="BX12" s="112"/>
      <c r="BY12" s="132"/>
      <c r="BZ12" s="112"/>
      <c r="CA12" s="132"/>
      <c r="CB12" s="112"/>
      <c r="CC12" s="133"/>
      <c r="CD12" s="133"/>
      <c r="CE12" s="134"/>
      <c r="CF12" s="131"/>
      <c r="CG12" s="101"/>
      <c r="CH12" s="101"/>
      <c r="CI12" s="132"/>
      <c r="CJ12" s="112"/>
      <c r="CK12" s="132"/>
      <c r="CL12" s="112"/>
      <c r="CM12" s="132"/>
      <c r="CN12" s="112"/>
      <c r="CO12" s="132"/>
      <c r="CP12" s="112"/>
      <c r="CQ12" s="133"/>
      <c r="CR12" s="133"/>
      <c r="CS12" s="134"/>
      <c r="CT12" s="131"/>
      <c r="CU12" s="101"/>
      <c r="CV12" s="101"/>
      <c r="CW12" s="132"/>
      <c r="CX12" s="112"/>
      <c r="CY12" s="132"/>
      <c r="CZ12" s="112"/>
      <c r="DA12" s="132"/>
      <c r="DB12" s="112"/>
      <c r="DC12" s="132"/>
      <c r="DD12" s="112"/>
      <c r="DE12" s="133"/>
      <c r="DF12" s="133"/>
      <c r="DG12" s="134"/>
      <c r="DH12" s="131"/>
      <c r="DI12" s="101"/>
      <c r="DJ12" s="101"/>
      <c r="DK12" s="132"/>
      <c r="DL12" s="112"/>
      <c r="DM12" s="132"/>
      <c r="DN12" s="112"/>
      <c r="DO12" s="132"/>
      <c r="DP12" s="112"/>
      <c r="DQ12" s="132"/>
      <c r="DR12" s="112"/>
      <c r="DS12" s="133"/>
      <c r="DT12" s="133"/>
      <c r="DU12" s="134"/>
      <c r="DV12" s="131"/>
      <c r="DW12" s="101"/>
      <c r="DX12" s="101"/>
      <c r="DY12" s="132"/>
      <c r="DZ12" s="112"/>
      <c r="EA12" s="132"/>
      <c r="EB12" s="112"/>
      <c r="EC12" s="132"/>
      <c r="ED12" s="112"/>
      <c r="EE12" s="132"/>
      <c r="EF12" s="112"/>
      <c r="EG12" s="133"/>
      <c r="EH12" s="133"/>
      <c r="EI12" s="134"/>
      <c r="EJ12" s="131"/>
      <c r="EK12" s="101"/>
      <c r="EL12" s="101"/>
      <c r="EM12" s="132"/>
      <c r="EN12" s="112"/>
      <c r="EO12" s="132"/>
      <c r="EP12" s="112"/>
      <c r="EQ12" s="132"/>
      <c r="ER12" s="112"/>
      <c r="ES12" s="132"/>
      <c r="ET12" s="112"/>
      <c r="EU12" s="133"/>
      <c r="EV12" s="133"/>
      <c r="EW12" s="134"/>
      <c r="EX12" s="131"/>
      <c r="EY12" s="101"/>
      <c r="EZ12" s="101"/>
      <c r="FA12" s="132"/>
      <c r="FB12" s="112"/>
      <c r="FC12" s="132"/>
      <c r="FD12" s="112"/>
      <c r="FE12" s="132"/>
      <c r="FF12" s="112"/>
      <c r="FG12" s="132"/>
      <c r="FH12" s="112"/>
      <c r="FI12" s="133"/>
      <c r="FJ12" s="133"/>
      <c r="FK12" s="134"/>
      <c r="FL12" s="131"/>
      <c r="FM12" s="101"/>
      <c r="FN12" s="101"/>
      <c r="FO12" s="132"/>
      <c r="FP12" s="112"/>
      <c r="FQ12" s="132"/>
      <c r="FR12" s="112"/>
      <c r="FS12" s="132"/>
      <c r="FT12" s="112"/>
      <c r="FU12" s="132"/>
      <c r="FV12" s="112"/>
      <c r="FW12" s="133"/>
      <c r="FX12" s="133"/>
      <c r="FY12" s="134"/>
      <c r="FZ12" s="131"/>
      <c r="GA12" s="101"/>
      <c r="GB12" s="101"/>
      <c r="GC12" s="132"/>
      <c r="GD12" s="112"/>
      <c r="GE12" s="132"/>
      <c r="GF12" s="112"/>
      <c r="GG12" s="132"/>
      <c r="GH12" s="112"/>
      <c r="GI12" s="132"/>
      <c r="GJ12" s="112"/>
      <c r="GK12" s="133"/>
      <c r="GL12" s="133"/>
      <c r="GM12" s="134"/>
      <c r="GN12" s="131"/>
      <c r="GO12" s="101"/>
      <c r="GP12" s="101"/>
      <c r="GQ12" s="132"/>
      <c r="GR12" s="112"/>
      <c r="GS12" s="132"/>
      <c r="GT12" s="112"/>
      <c r="GU12" s="132"/>
      <c r="GV12" s="112"/>
      <c r="GW12" s="132"/>
      <c r="GX12" s="112"/>
      <c r="GY12" s="133"/>
      <c r="GZ12" s="133"/>
      <c r="HA12" s="134"/>
      <c r="HB12" s="131"/>
      <c r="HC12" s="101"/>
      <c r="HD12" s="101"/>
      <c r="HE12" s="132"/>
      <c r="HF12" s="112"/>
      <c r="HG12" s="132"/>
      <c r="HH12" s="112"/>
      <c r="HI12" s="132"/>
      <c r="HJ12" s="112"/>
      <c r="HK12" s="132"/>
      <c r="HL12" s="112"/>
      <c r="HM12" s="133"/>
      <c r="HN12" s="133"/>
      <c r="HO12" s="134"/>
      <c r="HP12" s="131"/>
      <c r="HQ12" s="101"/>
      <c r="HR12" s="101"/>
      <c r="HS12" s="132"/>
      <c r="HT12" s="112"/>
      <c r="HU12" s="132"/>
      <c r="HV12" s="112"/>
      <c r="HW12" s="132"/>
      <c r="HX12" s="112"/>
      <c r="HY12" s="132"/>
      <c r="HZ12" s="112"/>
      <c r="IA12" s="133"/>
      <c r="IB12" s="133"/>
      <c r="IC12" s="134"/>
      <c r="ID12" s="131"/>
      <c r="IE12" s="101"/>
      <c r="IF12" s="101"/>
      <c r="IG12" s="132"/>
      <c r="IH12" s="112"/>
      <c r="II12" s="132"/>
      <c r="IJ12" s="112"/>
      <c r="IK12" s="132"/>
      <c r="IL12" s="112"/>
      <c r="IM12" s="132"/>
      <c r="IN12" s="112"/>
      <c r="IO12" s="133"/>
      <c r="IP12" s="133"/>
      <c r="IQ12" s="134"/>
      <c r="IR12" s="131"/>
      <c r="IS12" s="101"/>
      <c r="IT12" s="101"/>
      <c r="IU12" s="132"/>
      <c r="IV12" s="112"/>
      <c r="IW12" s="132"/>
      <c r="IX12" s="112"/>
      <c r="IY12" s="132"/>
      <c r="IZ12" s="112"/>
      <c r="JA12" s="132"/>
      <c r="JB12" s="112"/>
      <c r="JC12" s="133"/>
      <c r="JD12" s="133"/>
      <c r="JE12" s="134"/>
      <c r="JF12" s="131"/>
      <c r="JG12" s="101"/>
      <c r="JH12" s="101"/>
      <c r="JI12" s="132"/>
      <c r="JJ12" s="112"/>
      <c r="JK12" s="132"/>
      <c r="JL12" s="112"/>
      <c r="JM12" s="132"/>
      <c r="JN12" s="112"/>
      <c r="JO12" s="132"/>
      <c r="JP12" s="112"/>
      <c r="JQ12" s="133"/>
      <c r="JR12" s="133"/>
      <c r="JS12" s="134"/>
      <c r="JT12" s="131"/>
      <c r="JU12" s="101"/>
      <c r="JV12" s="101"/>
      <c r="JW12" s="132"/>
      <c r="JX12" s="112"/>
      <c r="JY12" s="132"/>
      <c r="JZ12" s="112"/>
      <c r="KA12" s="132"/>
      <c r="KB12" s="112"/>
      <c r="KC12" s="132"/>
      <c r="KD12" s="112"/>
      <c r="KE12" s="133"/>
      <c r="KF12" s="133"/>
      <c r="KG12" s="134"/>
      <c r="KH12" s="131"/>
      <c r="KI12" s="101"/>
      <c r="KJ12" s="101"/>
      <c r="KK12" s="132"/>
      <c r="KL12" s="112"/>
      <c r="KM12" s="132"/>
      <c r="KN12" s="112"/>
      <c r="KO12" s="132"/>
      <c r="KP12" s="112"/>
      <c r="KQ12" s="132"/>
      <c r="KR12" s="112"/>
      <c r="KS12" s="133"/>
      <c r="KT12" s="133"/>
      <c r="KU12" s="134"/>
      <c r="KV12" s="131"/>
      <c r="KW12" s="101"/>
      <c r="KX12" s="101"/>
      <c r="KY12" s="132"/>
      <c r="KZ12" s="112"/>
      <c r="LA12" s="132"/>
      <c r="LB12" s="112"/>
      <c r="LC12" s="132"/>
      <c r="LD12" s="112"/>
      <c r="LE12" s="132"/>
      <c r="LF12" s="112"/>
      <c r="LG12" s="133"/>
      <c r="LH12" s="133"/>
      <c r="LI12" s="134"/>
      <c r="LJ12" s="131"/>
      <c r="LK12" s="101"/>
      <c r="LL12" s="101"/>
      <c r="LM12" s="132"/>
      <c r="LN12" s="112"/>
      <c r="LO12" s="132"/>
      <c r="LP12" s="112"/>
      <c r="LQ12" s="132"/>
      <c r="LR12" s="112"/>
      <c r="LS12" s="132"/>
      <c r="LT12" s="112"/>
      <c r="LU12" s="133"/>
      <c r="LV12" s="133"/>
      <c r="LW12" s="134"/>
      <c r="LX12" s="131"/>
      <c r="LY12" s="101"/>
      <c r="LZ12" s="101"/>
      <c r="MA12" s="132"/>
      <c r="MB12" s="112"/>
      <c r="MC12" s="132"/>
      <c r="MD12" s="112"/>
      <c r="ME12" s="132"/>
      <c r="MF12" s="112"/>
      <c r="MG12" s="132"/>
      <c r="MH12" s="112"/>
      <c r="MI12" s="133"/>
      <c r="MJ12" s="133"/>
      <c r="MK12" s="134"/>
      <c r="ML12" s="131"/>
      <c r="MM12" s="101"/>
      <c r="MN12" s="101"/>
      <c r="MO12" s="132"/>
      <c r="MP12" s="112"/>
      <c r="MQ12" s="132"/>
      <c r="MR12" s="112"/>
      <c r="MS12" s="132"/>
      <c r="MT12" s="112"/>
      <c r="MU12" s="132"/>
      <c r="MV12" s="112"/>
      <c r="MW12" s="133"/>
      <c r="MX12" s="133"/>
      <c r="MY12" s="134"/>
      <c r="MZ12" s="131"/>
      <c r="NA12" s="101"/>
      <c r="NB12" s="101"/>
      <c r="NC12" s="132"/>
      <c r="ND12" s="112"/>
      <c r="NE12" s="132"/>
      <c r="NF12" s="112"/>
      <c r="NG12" s="132"/>
      <c r="NH12" s="112"/>
      <c r="NI12" s="132"/>
      <c r="NJ12" s="112"/>
      <c r="NK12" s="133"/>
      <c r="NL12" s="133"/>
      <c r="NM12" s="134"/>
      <c r="NN12" s="131"/>
      <c r="NO12" s="101"/>
      <c r="NP12" s="101"/>
      <c r="NQ12" s="132"/>
      <c r="NR12" s="112"/>
      <c r="NS12" s="132"/>
      <c r="NT12" s="112"/>
      <c r="NU12" s="132"/>
      <c r="NV12" s="112"/>
      <c r="NW12" s="132"/>
      <c r="NX12" s="112"/>
      <c r="NY12" s="133"/>
      <c r="NZ12" s="133"/>
      <c r="OA12" s="134"/>
      <c r="OB12" s="131"/>
      <c r="OC12" s="101"/>
      <c r="OD12" s="101"/>
      <c r="OE12" s="132"/>
      <c r="OF12" s="112"/>
      <c r="OG12" s="132"/>
      <c r="OH12" s="112"/>
      <c r="OI12" s="132"/>
      <c r="OJ12" s="112"/>
      <c r="OK12" s="132"/>
      <c r="OL12" s="112"/>
      <c r="OM12" s="133"/>
      <c r="ON12" s="133"/>
      <c r="OO12" s="134"/>
      <c r="OP12" s="131"/>
      <c r="OQ12" s="101"/>
      <c r="OR12" s="101"/>
      <c r="OS12" s="132"/>
      <c r="OT12" s="112"/>
      <c r="OU12" s="132"/>
      <c r="OV12" s="112"/>
      <c r="OW12" s="132"/>
      <c r="OX12" s="112"/>
      <c r="OY12" s="132"/>
      <c r="OZ12" s="112"/>
      <c r="PA12" s="133"/>
      <c r="PB12" s="133"/>
      <c r="PC12" s="134"/>
      <c r="PD12" s="131"/>
      <c r="PE12" s="101"/>
      <c r="PF12" s="101"/>
      <c r="PG12" s="132"/>
      <c r="PH12" s="112"/>
      <c r="PI12" s="132"/>
      <c r="PJ12" s="112"/>
      <c r="PK12" s="132"/>
      <c r="PL12" s="112"/>
      <c r="PM12" s="132"/>
      <c r="PN12" s="112"/>
      <c r="PO12" s="133"/>
      <c r="PP12" s="133"/>
      <c r="PQ12" s="134"/>
      <c r="PR12" s="131"/>
      <c r="PS12" s="101"/>
      <c r="PT12" s="101"/>
      <c r="PU12" s="132"/>
      <c r="PV12" s="112"/>
      <c r="PW12" s="132"/>
      <c r="PX12" s="112"/>
      <c r="PY12" s="132"/>
      <c r="PZ12" s="112"/>
      <c r="QA12" s="132"/>
      <c r="QB12" s="112"/>
      <c r="QC12" s="133"/>
      <c r="QD12" s="133"/>
      <c r="QE12" s="134"/>
      <c r="QF12" s="131"/>
      <c r="QG12" s="101"/>
      <c r="QH12" s="101"/>
      <c r="QI12" s="132"/>
      <c r="QJ12" s="112"/>
      <c r="QK12" s="132"/>
      <c r="QL12" s="112"/>
      <c r="QM12" s="132"/>
      <c r="QN12" s="112"/>
      <c r="QO12" s="132"/>
      <c r="QP12" s="112"/>
      <c r="QQ12" s="133"/>
      <c r="QR12" s="133"/>
      <c r="QS12" s="134"/>
      <c r="QT12" s="131"/>
      <c r="QU12" s="101"/>
      <c r="QV12" s="101"/>
      <c r="QW12" s="132"/>
      <c r="QX12" s="112"/>
      <c r="QY12" s="132"/>
      <c r="QZ12" s="112"/>
      <c r="RA12" s="132"/>
      <c r="RB12" s="112"/>
      <c r="RC12" s="132"/>
      <c r="RD12" s="112"/>
      <c r="RE12" s="133"/>
      <c r="RF12" s="133"/>
      <c r="RG12" s="134"/>
      <c r="RH12" s="131"/>
      <c r="RI12" s="101"/>
      <c r="RJ12" s="101"/>
      <c r="RK12" s="132"/>
      <c r="RL12" s="112"/>
      <c r="RM12" s="132"/>
      <c r="RN12" s="112"/>
      <c r="RO12" s="132"/>
      <c r="RP12" s="112"/>
      <c r="RQ12" s="132"/>
      <c r="RR12" s="112"/>
      <c r="RS12" s="133"/>
      <c r="RT12" s="133"/>
      <c r="RU12" s="134"/>
      <c r="RV12" s="131"/>
      <c r="RW12" s="101"/>
      <c r="RX12" s="101"/>
      <c r="RY12" s="132"/>
      <c r="RZ12" s="112"/>
      <c r="SA12" s="132"/>
      <c r="SB12" s="112"/>
      <c r="SC12" s="132"/>
      <c r="SD12" s="112"/>
      <c r="SE12" s="132"/>
      <c r="SF12" s="112"/>
      <c r="SG12" s="133"/>
      <c r="SH12" s="133"/>
      <c r="SI12" s="134"/>
      <c r="SJ12" s="131"/>
      <c r="SK12" s="101"/>
      <c r="SL12" s="101"/>
      <c r="SM12" s="132"/>
      <c r="SN12" s="112"/>
      <c r="SO12" s="132"/>
      <c r="SP12" s="112"/>
      <c r="SQ12" s="132"/>
      <c r="SR12" s="112"/>
      <c r="SS12" s="132"/>
      <c r="ST12" s="112"/>
      <c r="SU12" s="133"/>
      <c r="SV12" s="133"/>
      <c r="SW12" s="134"/>
      <c r="SX12" s="131"/>
      <c r="SY12" s="101"/>
      <c r="SZ12" s="101"/>
      <c r="TA12" s="132"/>
      <c r="TB12" s="112"/>
      <c r="TC12" s="132"/>
      <c r="TD12" s="112"/>
      <c r="TE12" s="132"/>
      <c r="TF12" s="112"/>
      <c r="TG12" s="132"/>
      <c r="TH12" s="112"/>
      <c r="TI12" s="133"/>
      <c r="TJ12" s="133"/>
      <c r="TK12" s="134"/>
      <c r="TL12" s="131"/>
      <c r="TM12" s="101"/>
      <c r="TN12" s="101"/>
      <c r="TO12" s="132"/>
      <c r="TP12" s="112"/>
      <c r="TQ12" s="132"/>
      <c r="TR12" s="112"/>
      <c r="TS12" s="132"/>
      <c r="TT12" s="112"/>
      <c r="TU12" s="132"/>
      <c r="TV12" s="112"/>
      <c r="TW12" s="133"/>
      <c r="TX12" s="133"/>
      <c r="TY12" s="134"/>
      <c r="TZ12" s="131"/>
      <c r="UA12" s="101"/>
      <c r="UB12" s="101"/>
      <c r="UC12" s="132"/>
      <c r="UD12" s="112"/>
      <c r="UE12" s="132"/>
      <c r="UF12" s="112"/>
      <c r="UG12" s="132"/>
      <c r="UH12" s="112"/>
      <c r="UI12" s="132"/>
      <c r="UJ12" s="112"/>
      <c r="UK12" s="133"/>
      <c r="UL12" s="133"/>
      <c r="UM12" s="134"/>
      <c r="UN12" s="131"/>
      <c r="UO12" s="101"/>
      <c r="UP12" s="101"/>
      <c r="UQ12" s="132"/>
      <c r="UR12" s="112"/>
      <c r="US12" s="132"/>
      <c r="UT12" s="112"/>
      <c r="UU12" s="132"/>
      <c r="UV12" s="112"/>
      <c r="UW12" s="132"/>
      <c r="UX12" s="112"/>
      <c r="UY12" s="133"/>
      <c r="UZ12" s="133"/>
      <c r="VA12" s="134"/>
      <c r="VB12" s="131"/>
      <c r="VC12" s="101"/>
      <c r="VD12" s="101"/>
      <c r="VE12" s="132"/>
      <c r="VF12" s="112"/>
      <c r="VG12" s="132"/>
      <c r="VH12" s="112"/>
      <c r="VI12" s="132"/>
      <c r="VJ12" s="112"/>
      <c r="VK12" s="132"/>
      <c r="VL12" s="112"/>
      <c r="VM12" s="133"/>
      <c r="VN12" s="133"/>
      <c r="VO12" s="134"/>
      <c r="VP12" s="131"/>
      <c r="VQ12" s="101"/>
      <c r="VR12" s="101"/>
      <c r="VS12" s="132"/>
      <c r="VT12" s="112"/>
      <c r="VU12" s="132"/>
      <c r="VV12" s="112"/>
      <c r="VW12" s="132"/>
      <c r="VX12" s="112"/>
      <c r="VY12" s="132"/>
      <c r="VZ12" s="112"/>
      <c r="WA12" s="133"/>
      <c r="WB12" s="133"/>
      <c r="WC12" s="134"/>
      <c r="WD12" s="131"/>
      <c r="WE12" s="101"/>
      <c r="WF12" s="101"/>
      <c r="WG12" s="132"/>
      <c r="WH12" s="112"/>
      <c r="WI12" s="132"/>
      <c r="WJ12" s="112"/>
      <c r="WK12" s="132"/>
      <c r="WL12" s="112"/>
      <c r="WM12" s="132"/>
      <c r="WN12" s="112"/>
      <c r="WO12" s="133"/>
      <c r="WP12" s="133"/>
      <c r="WQ12" s="134"/>
      <c r="WR12" s="131"/>
      <c r="WS12" s="101"/>
      <c r="WT12" s="101"/>
      <c r="WU12" s="132"/>
      <c r="WV12" s="112"/>
      <c r="WW12" s="132"/>
      <c r="WX12" s="112"/>
      <c r="WY12" s="132"/>
      <c r="WZ12" s="112"/>
      <c r="XA12" s="132"/>
      <c r="XB12" s="112"/>
      <c r="XC12" s="133"/>
      <c r="XD12" s="133"/>
      <c r="XE12" s="134"/>
      <c r="XF12" s="131"/>
      <c r="XG12" s="101"/>
      <c r="XH12" s="101"/>
      <c r="XI12" s="132"/>
      <c r="XJ12" s="112"/>
      <c r="XK12" s="132"/>
      <c r="XL12" s="112"/>
      <c r="XM12" s="132"/>
      <c r="XN12" s="112"/>
      <c r="XO12" s="132"/>
      <c r="XP12" s="112"/>
      <c r="XQ12" s="133"/>
      <c r="XR12" s="133"/>
      <c r="XS12" s="134"/>
      <c r="XT12" s="131"/>
      <c r="XU12" s="101"/>
      <c r="XV12" s="101"/>
      <c r="XW12" s="132"/>
      <c r="XX12" s="112"/>
      <c r="XY12" s="132"/>
      <c r="XZ12" s="112"/>
      <c r="YA12" s="132"/>
      <c r="YB12" s="112"/>
      <c r="YC12" s="132"/>
      <c r="YD12" s="112"/>
      <c r="YE12" s="133"/>
      <c r="YF12" s="133"/>
      <c r="YG12" s="134"/>
      <c r="YH12" s="131"/>
      <c r="YI12" s="101"/>
      <c r="YJ12" s="101"/>
      <c r="YK12" s="132"/>
      <c r="YL12" s="112"/>
      <c r="YM12" s="132"/>
      <c r="YN12" s="112"/>
      <c r="YO12" s="132"/>
      <c r="YP12" s="112"/>
      <c r="YQ12" s="132"/>
      <c r="YR12" s="112"/>
      <c r="YS12" s="133"/>
      <c r="YT12" s="133"/>
      <c r="YU12" s="134"/>
      <c r="YV12" s="131"/>
      <c r="YW12" s="101"/>
      <c r="YX12" s="101"/>
      <c r="YY12" s="132"/>
      <c r="YZ12" s="112"/>
      <c r="ZA12" s="132"/>
      <c r="ZB12" s="112"/>
      <c r="ZC12" s="132"/>
      <c r="ZD12" s="112"/>
      <c r="ZE12" s="132"/>
      <c r="ZF12" s="112"/>
      <c r="ZG12" s="133"/>
      <c r="ZH12" s="133"/>
      <c r="ZI12" s="134"/>
      <c r="ZJ12" s="131"/>
      <c r="ZK12" s="101"/>
      <c r="ZL12" s="101"/>
      <c r="ZM12" s="132"/>
      <c r="ZN12" s="112"/>
      <c r="ZO12" s="132"/>
      <c r="ZP12" s="112"/>
      <c r="ZQ12" s="132"/>
      <c r="ZR12" s="112"/>
      <c r="ZS12" s="132"/>
      <c r="ZT12" s="112"/>
      <c r="ZU12" s="133"/>
      <c r="ZV12" s="133"/>
      <c r="ZW12" s="134"/>
      <c r="ZX12" s="131"/>
      <c r="ZY12" s="101"/>
      <c r="ZZ12" s="101"/>
      <c r="AAA12" s="132"/>
      <c r="AAB12" s="112"/>
      <c r="AAC12" s="132"/>
      <c r="AAD12" s="112"/>
      <c r="AAE12" s="132"/>
      <c r="AAF12" s="112"/>
      <c r="AAG12" s="132"/>
      <c r="AAH12" s="112"/>
      <c r="AAI12" s="133"/>
      <c r="AAJ12" s="133"/>
      <c r="AAK12" s="134"/>
      <c r="AAL12" s="131"/>
      <c r="AAM12" s="101"/>
      <c r="AAN12" s="101"/>
      <c r="AAO12" s="132"/>
      <c r="AAP12" s="112"/>
      <c r="AAQ12" s="132"/>
      <c r="AAR12" s="112"/>
      <c r="AAS12" s="132"/>
      <c r="AAT12" s="112"/>
      <c r="AAU12" s="132"/>
      <c r="AAV12" s="112"/>
      <c r="AAW12" s="133"/>
      <c r="AAX12" s="133"/>
      <c r="AAY12" s="134"/>
      <c r="AAZ12" s="131"/>
      <c r="ABA12" s="101"/>
      <c r="ABB12" s="101"/>
      <c r="ABC12" s="132"/>
      <c r="ABD12" s="112"/>
      <c r="ABE12" s="132"/>
      <c r="ABF12" s="112"/>
      <c r="ABG12" s="132"/>
      <c r="ABH12" s="112"/>
      <c r="ABI12" s="132"/>
      <c r="ABJ12" s="112"/>
      <c r="ABK12" s="133"/>
      <c r="ABL12" s="133"/>
      <c r="ABM12" s="134"/>
      <c r="ABN12" s="131"/>
      <c r="ABO12" s="101"/>
      <c r="ABP12" s="101"/>
      <c r="ABQ12" s="132"/>
      <c r="ABR12" s="112"/>
      <c r="ABS12" s="132"/>
      <c r="ABT12" s="112"/>
      <c r="ABU12" s="132"/>
      <c r="ABV12" s="112"/>
      <c r="ABW12" s="132"/>
      <c r="ABX12" s="112"/>
      <c r="ABY12" s="133"/>
      <c r="ABZ12" s="133"/>
      <c r="ACA12" s="134"/>
      <c r="ACB12" s="131"/>
      <c r="ACC12" s="101"/>
      <c r="ACD12" s="101"/>
      <c r="ACE12" s="132"/>
      <c r="ACF12" s="112"/>
      <c r="ACG12" s="132"/>
      <c r="ACH12" s="112"/>
      <c r="ACI12" s="132"/>
      <c r="ACJ12" s="112"/>
      <c r="ACK12" s="132"/>
      <c r="ACL12" s="112"/>
      <c r="ACM12" s="133"/>
      <c r="ACN12" s="133"/>
      <c r="ACO12" s="134"/>
      <c r="ACP12" s="131"/>
      <c r="ACQ12" s="101"/>
      <c r="ACR12" s="101"/>
      <c r="ACS12" s="132"/>
      <c r="ACT12" s="112"/>
      <c r="ACU12" s="132"/>
      <c r="ACV12" s="112"/>
      <c r="ACW12" s="132"/>
      <c r="ACX12" s="112"/>
      <c r="ACY12" s="132"/>
      <c r="ACZ12" s="112"/>
      <c r="ADA12" s="133"/>
      <c r="ADB12" s="133"/>
      <c r="ADC12" s="134"/>
      <c r="ADD12" s="131"/>
      <c r="ADE12" s="101"/>
      <c r="ADF12" s="101"/>
      <c r="ADG12" s="132"/>
      <c r="ADH12" s="112"/>
      <c r="ADI12" s="132"/>
      <c r="ADJ12" s="112"/>
      <c r="ADK12" s="132"/>
      <c r="ADL12" s="112"/>
      <c r="ADM12" s="132"/>
      <c r="ADN12" s="112"/>
      <c r="ADO12" s="133"/>
      <c r="ADP12" s="133"/>
      <c r="ADQ12" s="134"/>
      <c r="ADR12" s="131"/>
      <c r="ADS12" s="101"/>
      <c r="ADT12" s="101"/>
      <c r="ADU12" s="132"/>
      <c r="ADV12" s="112"/>
      <c r="ADW12" s="132"/>
      <c r="ADX12" s="112"/>
      <c r="ADY12" s="132"/>
      <c r="ADZ12" s="112"/>
      <c r="AEA12" s="132"/>
      <c r="AEB12" s="112"/>
      <c r="AEC12" s="133"/>
      <c r="AED12" s="133"/>
      <c r="AEE12" s="134"/>
      <c r="AEF12" s="131"/>
      <c r="AEG12" s="101"/>
      <c r="AEH12" s="101"/>
      <c r="AEI12" s="132"/>
      <c r="AEJ12" s="112"/>
      <c r="AEK12" s="132"/>
      <c r="AEL12" s="112"/>
      <c r="AEM12" s="132"/>
      <c r="AEN12" s="112"/>
      <c r="AEO12" s="132"/>
      <c r="AEP12" s="112"/>
      <c r="AEQ12" s="133"/>
      <c r="AER12" s="133"/>
      <c r="AES12" s="134"/>
      <c r="AET12" s="131"/>
      <c r="AEU12" s="101"/>
      <c r="AEV12" s="101"/>
      <c r="AEW12" s="132"/>
      <c r="AEX12" s="112"/>
      <c r="AEY12" s="132"/>
      <c r="AEZ12" s="112"/>
      <c r="AFA12" s="132"/>
      <c r="AFB12" s="112"/>
      <c r="AFC12" s="132"/>
      <c r="AFD12" s="112"/>
      <c r="AFE12" s="133"/>
      <c r="AFF12" s="133"/>
      <c r="AFG12" s="134"/>
      <c r="AFH12" s="131"/>
      <c r="AFI12" s="101"/>
      <c r="AFJ12" s="101"/>
      <c r="AFK12" s="132"/>
      <c r="AFL12" s="112"/>
      <c r="AFM12" s="132"/>
      <c r="AFN12" s="112"/>
      <c r="AFO12" s="132"/>
      <c r="AFP12" s="112"/>
      <c r="AFQ12" s="132"/>
      <c r="AFR12" s="112"/>
      <c r="AFS12" s="133"/>
      <c r="AFT12" s="133"/>
      <c r="AFU12" s="134"/>
      <c r="AFV12" s="131"/>
      <c r="AFW12" s="101"/>
      <c r="AFX12" s="101"/>
      <c r="AFY12" s="132"/>
      <c r="AFZ12" s="112"/>
      <c r="AGA12" s="132"/>
      <c r="AGB12" s="112"/>
      <c r="AGC12" s="132"/>
      <c r="AGD12" s="112"/>
      <c r="AGE12" s="132"/>
      <c r="AGF12" s="112"/>
      <c r="AGG12" s="133"/>
      <c r="AGH12" s="133"/>
      <c r="AGI12" s="134"/>
      <c r="AGJ12" s="131"/>
      <c r="AGK12" s="101"/>
      <c r="AGL12" s="101"/>
      <c r="AGM12" s="132"/>
      <c r="AGN12" s="112"/>
      <c r="AGO12" s="132"/>
      <c r="AGP12" s="112"/>
      <c r="AGQ12" s="132"/>
      <c r="AGR12" s="112"/>
      <c r="AGS12" s="132"/>
      <c r="AGT12" s="112"/>
      <c r="AGU12" s="133"/>
      <c r="AGV12" s="133"/>
      <c r="AGW12" s="134"/>
      <c r="AGX12" s="131"/>
      <c r="AGY12" s="101"/>
      <c r="AGZ12" s="101"/>
      <c r="AHA12" s="132"/>
      <c r="AHB12" s="112"/>
      <c r="AHC12" s="132"/>
      <c r="AHD12" s="112"/>
      <c r="AHE12" s="132"/>
      <c r="AHF12" s="112"/>
      <c r="AHG12" s="132"/>
      <c r="AHH12" s="112"/>
      <c r="AHI12" s="133"/>
      <c r="AHJ12" s="133"/>
      <c r="AHK12" s="134"/>
      <c r="AHL12" s="131"/>
      <c r="AHM12" s="101"/>
      <c r="AHN12" s="101"/>
      <c r="AHO12" s="132"/>
      <c r="AHP12" s="112"/>
      <c r="AHQ12" s="132"/>
      <c r="AHR12" s="112"/>
      <c r="AHS12" s="132"/>
      <c r="AHT12" s="112"/>
      <c r="AHU12" s="132"/>
      <c r="AHV12" s="112"/>
      <c r="AHW12" s="133"/>
      <c r="AHX12" s="133"/>
      <c r="AHY12" s="134"/>
      <c r="AHZ12" s="131"/>
      <c r="AIA12" s="101"/>
      <c r="AIB12" s="101"/>
      <c r="AIC12" s="132"/>
      <c r="AID12" s="112"/>
      <c r="AIE12" s="132"/>
      <c r="AIF12" s="112"/>
      <c r="AIG12" s="132"/>
      <c r="AIH12" s="112"/>
      <c r="AII12" s="132"/>
      <c r="AIJ12" s="112"/>
      <c r="AIK12" s="133"/>
      <c r="AIL12" s="133"/>
      <c r="AIM12" s="134"/>
      <c r="AIN12" s="131"/>
      <c r="AIO12" s="101"/>
      <c r="AIP12" s="101"/>
      <c r="AIQ12" s="132"/>
      <c r="AIR12" s="112"/>
      <c r="AIS12" s="132"/>
      <c r="AIT12" s="112"/>
      <c r="AIU12" s="132"/>
      <c r="AIV12" s="112"/>
      <c r="AIW12" s="132"/>
      <c r="AIX12" s="112"/>
      <c r="AIY12" s="133"/>
      <c r="AIZ12" s="133"/>
      <c r="AJA12" s="134"/>
      <c r="AJB12" s="131"/>
      <c r="AJC12" s="101"/>
      <c r="AJD12" s="101"/>
      <c r="AJE12" s="132"/>
      <c r="AJF12" s="112"/>
      <c r="AJG12" s="132"/>
      <c r="AJH12" s="112"/>
      <c r="AJI12" s="132"/>
      <c r="AJJ12" s="112"/>
      <c r="AJK12" s="132"/>
      <c r="AJL12" s="112"/>
      <c r="AJM12" s="133"/>
      <c r="AJN12" s="133"/>
      <c r="AJO12" s="134"/>
      <c r="AJP12" s="131"/>
      <c r="AJQ12" s="101"/>
      <c r="AJR12" s="101"/>
      <c r="AJS12" s="132"/>
      <c r="AJT12" s="112"/>
      <c r="AJU12" s="132"/>
      <c r="AJV12" s="112"/>
      <c r="AJW12" s="132"/>
      <c r="AJX12" s="112"/>
      <c r="AJY12" s="132"/>
      <c r="AJZ12" s="112"/>
      <c r="AKA12" s="133"/>
      <c r="AKB12" s="133"/>
      <c r="AKC12" s="134"/>
      <c r="AKD12" s="131"/>
      <c r="AKE12" s="101"/>
      <c r="AKF12" s="101"/>
      <c r="AKG12" s="132"/>
      <c r="AKH12" s="112"/>
      <c r="AKI12" s="132"/>
      <c r="AKJ12" s="112"/>
      <c r="AKK12" s="132"/>
      <c r="AKL12" s="112"/>
      <c r="AKM12" s="132"/>
      <c r="AKN12" s="112"/>
      <c r="AKO12" s="133"/>
      <c r="AKP12" s="133"/>
      <c r="AKQ12" s="134"/>
      <c r="AKR12" s="131"/>
      <c r="AKS12" s="101"/>
      <c r="AKT12" s="101"/>
      <c r="AKU12" s="132"/>
      <c r="AKV12" s="112"/>
      <c r="AKW12" s="132"/>
      <c r="AKX12" s="112"/>
      <c r="AKY12" s="132"/>
      <c r="AKZ12" s="112"/>
      <c r="ALA12" s="132"/>
      <c r="ALB12" s="112"/>
      <c r="ALC12" s="133"/>
      <c r="ALD12" s="133"/>
      <c r="ALE12" s="134"/>
      <c r="ALF12" s="131"/>
      <c r="ALG12" s="101"/>
      <c r="ALH12" s="101"/>
      <c r="ALI12" s="132"/>
      <c r="ALJ12" s="112"/>
      <c r="ALK12" s="132"/>
      <c r="ALL12" s="112"/>
      <c r="ALM12" s="132"/>
      <c r="ALN12" s="112"/>
      <c r="ALO12" s="132"/>
      <c r="ALP12" s="112"/>
      <c r="ALQ12" s="133"/>
      <c r="ALR12" s="133"/>
      <c r="ALS12" s="134"/>
      <c r="ALT12" s="131"/>
      <c r="ALU12" s="101"/>
      <c r="ALV12" s="101"/>
      <c r="ALW12" s="132"/>
      <c r="ALX12" s="112"/>
      <c r="ALY12" s="132"/>
      <c r="ALZ12" s="112"/>
      <c r="AMA12" s="132"/>
      <c r="AMB12" s="112"/>
      <c r="AMC12" s="132"/>
      <c r="AMD12" s="112"/>
      <c r="AME12" s="133"/>
      <c r="AMF12" s="133"/>
      <c r="AMG12" s="134"/>
      <c r="AMH12" s="131"/>
      <c r="AMI12" s="101"/>
      <c r="AMJ12" s="101"/>
      <c r="AMK12" s="132"/>
      <c r="AML12" s="112"/>
      <c r="AMM12" s="132"/>
      <c r="AMN12" s="112"/>
      <c r="AMO12" s="132"/>
      <c r="AMP12" s="112"/>
      <c r="AMQ12" s="132"/>
      <c r="AMR12" s="112"/>
      <c r="AMS12" s="133"/>
      <c r="AMT12" s="133"/>
      <c r="AMU12" s="134"/>
      <c r="AMV12" s="131"/>
      <c r="AMW12" s="101"/>
      <c r="AMX12" s="101"/>
      <c r="AMY12" s="132"/>
      <c r="AMZ12" s="112"/>
      <c r="ANA12" s="132"/>
      <c r="ANB12" s="112"/>
      <c r="ANC12" s="132"/>
      <c r="AND12" s="112"/>
      <c r="ANE12" s="132"/>
      <c r="ANF12" s="112"/>
      <c r="ANG12" s="133"/>
      <c r="ANH12" s="133"/>
      <c r="ANI12" s="134"/>
      <c r="ANJ12" s="131"/>
      <c r="ANK12" s="101"/>
      <c r="ANL12" s="101"/>
      <c r="ANM12" s="132"/>
      <c r="ANN12" s="112"/>
      <c r="ANO12" s="132"/>
      <c r="ANP12" s="112"/>
      <c r="ANQ12" s="132"/>
      <c r="ANR12" s="112"/>
      <c r="ANS12" s="132"/>
      <c r="ANT12" s="112"/>
      <c r="ANU12" s="133"/>
      <c r="ANV12" s="133"/>
      <c r="ANW12" s="134"/>
      <c r="ANX12" s="131"/>
      <c r="ANY12" s="101"/>
      <c r="ANZ12" s="101"/>
      <c r="AOA12" s="132"/>
      <c r="AOB12" s="112"/>
      <c r="AOC12" s="132"/>
      <c r="AOD12" s="112"/>
      <c r="AOE12" s="132"/>
      <c r="AOF12" s="112"/>
      <c r="AOG12" s="132"/>
      <c r="AOH12" s="112"/>
      <c r="AOI12" s="133"/>
      <c r="AOJ12" s="133"/>
      <c r="AOK12" s="134"/>
      <c r="AOL12" s="131"/>
      <c r="AOM12" s="101"/>
      <c r="AON12" s="101"/>
      <c r="AOO12" s="132"/>
      <c r="AOP12" s="112"/>
      <c r="AOQ12" s="132"/>
      <c r="AOR12" s="112"/>
      <c r="AOS12" s="132"/>
      <c r="AOT12" s="112"/>
      <c r="AOU12" s="132"/>
      <c r="AOV12" s="112"/>
      <c r="AOW12" s="133"/>
      <c r="AOX12" s="133"/>
      <c r="AOY12" s="134"/>
      <c r="AOZ12" s="131"/>
      <c r="APA12" s="101"/>
      <c r="APB12" s="101"/>
      <c r="APC12" s="132"/>
      <c r="APD12" s="112"/>
      <c r="APE12" s="132"/>
      <c r="APF12" s="112"/>
      <c r="APG12" s="132"/>
      <c r="APH12" s="112"/>
      <c r="API12" s="132"/>
      <c r="APJ12" s="112"/>
      <c r="APK12" s="133"/>
      <c r="APL12" s="133"/>
      <c r="APM12" s="134"/>
      <c r="APN12" s="131"/>
      <c r="APO12" s="101"/>
      <c r="APP12" s="101"/>
      <c r="APQ12" s="132"/>
      <c r="APR12" s="112"/>
      <c r="APS12" s="132"/>
      <c r="APT12" s="112"/>
      <c r="APU12" s="132"/>
      <c r="APV12" s="112"/>
      <c r="APW12" s="132"/>
      <c r="APX12" s="112"/>
      <c r="APY12" s="133"/>
      <c r="APZ12" s="133"/>
      <c r="AQA12" s="134"/>
      <c r="AQB12" s="131"/>
      <c r="AQC12" s="101"/>
      <c r="AQD12" s="101"/>
      <c r="AQE12" s="132"/>
      <c r="AQF12" s="112"/>
      <c r="AQG12" s="132"/>
      <c r="AQH12" s="112"/>
      <c r="AQI12" s="132"/>
      <c r="AQJ12" s="112"/>
      <c r="AQK12" s="132"/>
      <c r="AQL12" s="112"/>
      <c r="AQM12" s="133"/>
      <c r="AQN12" s="133"/>
      <c r="AQO12" s="134"/>
      <c r="AQP12" s="131"/>
      <c r="AQQ12" s="101"/>
      <c r="AQR12" s="101"/>
      <c r="AQS12" s="132"/>
      <c r="AQT12" s="112"/>
      <c r="AQU12" s="132"/>
      <c r="AQV12" s="112"/>
      <c r="AQW12" s="132"/>
      <c r="AQX12" s="112"/>
      <c r="AQY12" s="132"/>
      <c r="AQZ12" s="112"/>
      <c r="ARA12" s="133"/>
      <c r="ARB12" s="133"/>
      <c r="ARC12" s="134"/>
      <c r="ARD12" s="131"/>
      <c r="ARE12" s="101"/>
      <c r="ARF12" s="101"/>
      <c r="ARG12" s="132"/>
      <c r="ARH12" s="112"/>
      <c r="ARI12" s="132"/>
      <c r="ARJ12" s="112"/>
      <c r="ARK12" s="132"/>
      <c r="ARL12" s="112"/>
      <c r="ARM12" s="132"/>
      <c r="ARN12" s="112"/>
      <c r="ARO12" s="133"/>
      <c r="ARP12" s="133"/>
      <c r="ARQ12" s="134"/>
      <c r="ARR12" s="131"/>
      <c r="ARS12" s="101"/>
      <c r="ART12" s="101"/>
      <c r="ARU12" s="132"/>
      <c r="ARV12" s="112"/>
      <c r="ARW12" s="132"/>
      <c r="ARX12" s="112"/>
      <c r="ARY12" s="132"/>
      <c r="ARZ12" s="112"/>
      <c r="ASA12" s="132"/>
      <c r="ASB12" s="112"/>
      <c r="ASC12" s="133"/>
      <c r="ASD12" s="133"/>
      <c r="ASE12" s="134"/>
      <c r="ASF12" s="131"/>
      <c r="ASG12" s="101"/>
      <c r="ASH12" s="101"/>
      <c r="ASI12" s="132"/>
      <c r="ASJ12" s="112"/>
      <c r="ASK12" s="132"/>
      <c r="ASL12" s="112"/>
      <c r="ASM12" s="132"/>
      <c r="ASN12" s="112"/>
      <c r="ASO12" s="132"/>
      <c r="ASP12" s="112"/>
      <c r="ASQ12" s="133"/>
      <c r="ASR12" s="133"/>
      <c r="ASS12" s="134"/>
      <c r="AST12" s="131"/>
      <c r="ASU12" s="101"/>
      <c r="ASV12" s="101"/>
      <c r="ASW12" s="132"/>
      <c r="ASX12" s="112"/>
      <c r="ASY12" s="132"/>
      <c r="ASZ12" s="112"/>
      <c r="ATA12" s="132"/>
      <c r="ATB12" s="112"/>
      <c r="ATC12" s="132"/>
      <c r="ATD12" s="112"/>
      <c r="ATE12" s="133"/>
      <c r="ATF12" s="133"/>
      <c r="ATG12" s="134"/>
      <c r="ATH12" s="131"/>
      <c r="ATI12" s="101"/>
      <c r="ATJ12" s="101"/>
      <c r="ATK12" s="132"/>
      <c r="ATL12" s="112"/>
      <c r="ATM12" s="132"/>
      <c r="ATN12" s="112"/>
      <c r="ATO12" s="132"/>
      <c r="ATP12" s="112"/>
      <c r="ATQ12" s="132"/>
      <c r="ATR12" s="112"/>
      <c r="ATS12" s="133"/>
      <c r="ATT12" s="133"/>
      <c r="ATU12" s="134"/>
      <c r="ATV12" s="131"/>
      <c r="ATW12" s="101"/>
      <c r="ATX12" s="101"/>
      <c r="ATY12" s="132"/>
      <c r="ATZ12" s="112"/>
      <c r="AUA12" s="132"/>
      <c r="AUB12" s="112"/>
      <c r="AUC12" s="132"/>
      <c r="AUD12" s="112"/>
      <c r="AUE12" s="132"/>
      <c r="AUF12" s="112"/>
      <c r="AUG12" s="133"/>
      <c r="AUH12" s="133"/>
      <c r="AUI12" s="134"/>
      <c r="AUJ12" s="131"/>
      <c r="AUK12" s="101"/>
      <c r="AUL12" s="101"/>
      <c r="AUM12" s="132"/>
      <c r="AUN12" s="112"/>
      <c r="AUO12" s="132"/>
      <c r="AUP12" s="112"/>
      <c r="AUQ12" s="132"/>
      <c r="AUR12" s="112"/>
      <c r="AUS12" s="132"/>
      <c r="AUT12" s="112"/>
      <c r="AUU12" s="133"/>
      <c r="AUV12" s="133"/>
      <c r="AUW12" s="134"/>
      <c r="AUX12" s="131"/>
      <c r="AUY12" s="101"/>
      <c r="AUZ12" s="101"/>
      <c r="AVA12" s="132"/>
      <c r="AVB12" s="112"/>
      <c r="AVC12" s="132"/>
      <c r="AVD12" s="112"/>
      <c r="AVE12" s="132"/>
      <c r="AVF12" s="112"/>
      <c r="AVG12" s="132"/>
      <c r="AVH12" s="112"/>
      <c r="AVI12" s="133"/>
      <c r="AVJ12" s="133"/>
      <c r="AVK12" s="134"/>
      <c r="AVL12" s="131"/>
      <c r="AVM12" s="101"/>
      <c r="AVN12" s="101"/>
      <c r="AVO12" s="132"/>
      <c r="AVP12" s="112"/>
      <c r="AVQ12" s="132"/>
      <c r="AVR12" s="112"/>
      <c r="AVS12" s="132"/>
      <c r="AVT12" s="112"/>
      <c r="AVU12" s="132"/>
      <c r="AVV12" s="112"/>
      <c r="AVW12" s="133"/>
      <c r="AVX12" s="133"/>
      <c r="AVY12" s="134"/>
      <c r="AVZ12" s="131"/>
      <c r="AWA12" s="101"/>
      <c r="AWB12" s="101"/>
      <c r="AWC12" s="132"/>
      <c r="AWD12" s="112"/>
      <c r="AWE12" s="132"/>
      <c r="AWF12" s="112"/>
      <c r="AWG12" s="132"/>
      <c r="AWH12" s="112"/>
      <c r="AWI12" s="132"/>
      <c r="AWJ12" s="112"/>
      <c r="AWK12" s="133"/>
      <c r="AWL12" s="133"/>
      <c r="AWM12" s="134"/>
      <c r="AWN12" s="131"/>
      <c r="AWO12" s="101"/>
      <c r="AWP12" s="101"/>
      <c r="AWQ12" s="132"/>
      <c r="AWR12" s="112"/>
      <c r="AWS12" s="132"/>
      <c r="AWT12" s="112"/>
      <c r="AWU12" s="132"/>
      <c r="AWV12" s="112"/>
      <c r="AWW12" s="132"/>
      <c r="AWX12" s="112"/>
      <c r="AWY12" s="133"/>
      <c r="AWZ12" s="133"/>
      <c r="AXA12" s="134"/>
      <c r="AXB12" s="131"/>
      <c r="AXC12" s="101"/>
      <c r="AXD12" s="101"/>
      <c r="AXE12" s="132"/>
      <c r="AXF12" s="112"/>
      <c r="AXG12" s="132"/>
      <c r="AXH12" s="112"/>
      <c r="AXI12" s="132"/>
      <c r="AXJ12" s="112"/>
      <c r="AXK12" s="132"/>
      <c r="AXL12" s="112"/>
      <c r="AXM12" s="133"/>
      <c r="AXN12" s="133"/>
      <c r="AXO12" s="134"/>
      <c r="AXP12" s="131"/>
      <c r="AXQ12" s="101"/>
      <c r="AXR12" s="101"/>
      <c r="AXS12" s="132"/>
      <c r="AXT12" s="112"/>
      <c r="AXU12" s="132"/>
      <c r="AXV12" s="112"/>
      <c r="AXW12" s="132"/>
      <c r="AXX12" s="112"/>
      <c r="AXY12" s="132"/>
      <c r="AXZ12" s="112"/>
      <c r="AYA12" s="133"/>
      <c r="AYB12" s="133"/>
      <c r="AYC12" s="134"/>
      <c r="AYD12" s="131"/>
      <c r="AYE12" s="101"/>
      <c r="AYF12" s="101"/>
      <c r="AYG12" s="132"/>
      <c r="AYH12" s="112"/>
      <c r="AYI12" s="132"/>
      <c r="AYJ12" s="112"/>
      <c r="AYK12" s="132"/>
      <c r="AYL12" s="112"/>
      <c r="AYM12" s="132"/>
      <c r="AYN12" s="112"/>
      <c r="AYO12" s="133"/>
      <c r="AYP12" s="133"/>
      <c r="AYQ12" s="134"/>
      <c r="AYR12" s="131"/>
      <c r="AYS12" s="101"/>
      <c r="AYT12" s="101"/>
      <c r="AYU12" s="132"/>
      <c r="AYV12" s="112"/>
      <c r="AYW12" s="132"/>
      <c r="AYX12" s="112"/>
      <c r="AYY12" s="132"/>
      <c r="AYZ12" s="112"/>
      <c r="AZA12" s="132"/>
      <c r="AZB12" s="112"/>
      <c r="AZC12" s="133"/>
      <c r="AZD12" s="133"/>
      <c r="AZE12" s="134"/>
      <c r="AZF12" s="131"/>
      <c r="AZG12" s="101"/>
      <c r="AZH12" s="101"/>
      <c r="AZI12" s="132"/>
      <c r="AZJ12" s="112"/>
      <c r="AZK12" s="132"/>
      <c r="AZL12" s="112"/>
      <c r="AZM12" s="132"/>
      <c r="AZN12" s="112"/>
      <c r="AZO12" s="132"/>
      <c r="AZP12" s="112"/>
      <c r="AZQ12" s="133"/>
      <c r="AZR12" s="133"/>
      <c r="AZS12" s="134"/>
      <c r="AZT12" s="131"/>
      <c r="AZU12" s="101"/>
      <c r="AZV12" s="101"/>
      <c r="AZW12" s="132"/>
      <c r="AZX12" s="112"/>
      <c r="AZY12" s="132"/>
      <c r="AZZ12" s="112"/>
      <c r="BAA12" s="132"/>
      <c r="BAB12" s="112"/>
      <c r="BAC12" s="132"/>
      <c r="BAD12" s="112"/>
      <c r="BAE12" s="133"/>
      <c r="BAF12" s="133"/>
      <c r="BAG12" s="134"/>
      <c r="BAH12" s="131"/>
      <c r="BAI12" s="101"/>
      <c r="BAJ12" s="101"/>
      <c r="BAK12" s="132"/>
      <c r="BAL12" s="112"/>
      <c r="BAM12" s="132"/>
      <c r="BAN12" s="112"/>
      <c r="BAO12" s="132"/>
      <c r="BAP12" s="112"/>
      <c r="BAQ12" s="132"/>
      <c r="BAR12" s="112"/>
      <c r="BAS12" s="133"/>
      <c r="BAT12" s="133"/>
      <c r="BAU12" s="134"/>
      <c r="BAV12" s="131"/>
      <c r="BAW12" s="101"/>
      <c r="BAX12" s="101"/>
      <c r="BAY12" s="132"/>
      <c r="BAZ12" s="112"/>
      <c r="BBA12" s="132"/>
      <c r="BBB12" s="112"/>
      <c r="BBC12" s="132"/>
      <c r="BBD12" s="112"/>
      <c r="BBE12" s="132"/>
      <c r="BBF12" s="112"/>
      <c r="BBG12" s="133"/>
      <c r="BBH12" s="133"/>
      <c r="BBI12" s="134"/>
      <c r="BBJ12" s="131"/>
      <c r="BBK12" s="101"/>
      <c r="BBL12" s="101"/>
      <c r="BBM12" s="132"/>
      <c r="BBN12" s="112"/>
      <c r="BBO12" s="132"/>
      <c r="BBP12" s="112"/>
      <c r="BBQ12" s="132"/>
      <c r="BBR12" s="112"/>
      <c r="BBS12" s="132"/>
      <c r="BBT12" s="112"/>
      <c r="BBU12" s="133"/>
      <c r="BBV12" s="133"/>
      <c r="BBW12" s="134"/>
      <c r="BBX12" s="131"/>
      <c r="BBY12" s="101"/>
      <c r="BBZ12" s="101"/>
      <c r="BCA12" s="132"/>
      <c r="BCB12" s="112"/>
      <c r="BCC12" s="132"/>
      <c r="BCD12" s="112"/>
      <c r="BCE12" s="132"/>
      <c r="BCF12" s="112"/>
      <c r="BCG12" s="132"/>
      <c r="BCH12" s="112"/>
      <c r="BCI12" s="133"/>
      <c r="BCJ12" s="133"/>
      <c r="BCK12" s="134"/>
      <c r="BCL12" s="131"/>
      <c r="BCM12" s="101"/>
      <c r="BCN12" s="101"/>
      <c r="BCO12" s="132"/>
      <c r="BCP12" s="112"/>
      <c r="BCQ12" s="132"/>
      <c r="BCR12" s="112"/>
      <c r="BCS12" s="132"/>
      <c r="BCT12" s="112"/>
      <c r="BCU12" s="132"/>
      <c r="BCV12" s="112"/>
      <c r="BCW12" s="133"/>
      <c r="BCX12" s="133"/>
      <c r="BCY12" s="134"/>
      <c r="BCZ12" s="131"/>
      <c r="BDA12" s="101"/>
      <c r="BDB12" s="101"/>
      <c r="BDC12" s="132"/>
      <c r="BDD12" s="112"/>
      <c r="BDE12" s="132"/>
      <c r="BDF12" s="112"/>
      <c r="BDG12" s="132"/>
      <c r="BDH12" s="112"/>
      <c r="BDI12" s="132"/>
      <c r="BDJ12" s="112"/>
      <c r="BDK12" s="133"/>
      <c r="BDL12" s="133"/>
      <c r="BDM12" s="134"/>
      <c r="BDN12" s="131"/>
      <c r="BDO12" s="101"/>
      <c r="BDP12" s="101"/>
      <c r="BDQ12" s="132"/>
      <c r="BDR12" s="112"/>
      <c r="BDS12" s="132"/>
      <c r="BDT12" s="112"/>
      <c r="BDU12" s="132"/>
      <c r="BDV12" s="112"/>
      <c r="BDW12" s="132"/>
      <c r="BDX12" s="112"/>
      <c r="BDY12" s="133"/>
      <c r="BDZ12" s="133"/>
      <c r="BEA12" s="134"/>
      <c r="BEB12" s="131"/>
      <c r="BEC12" s="101"/>
      <c r="BED12" s="101"/>
      <c r="BEE12" s="132"/>
      <c r="BEF12" s="112"/>
      <c r="BEG12" s="132"/>
      <c r="BEH12" s="112"/>
      <c r="BEI12" s="132"/>
      <c r="BEJ12" s="112"/>
      <c r="BEK12" s="132"/>
      <c r="BEL12" s="112"/>
      <c r="BEM12" s="133"/>
      <c r="BEN12" s="133"/>
      <c r="BEO12" s="134"/>
      <c r="BEP12" s="131"/>
      <c r="BEQ12" s="101"/>
      <c r="BER12" s="101"/>
      <c r="BES12" s="132"/>
      <c r="BET12" s="112"/>
      <c r="BEU12" s="132"/>
      <c r="BEV12" s="112"/>
      <c r="BEW12" s="132"/>
      <c r="BEX12" s="112"/>
      <c r="BEY12" s="132"/>
      <c r="BEZ12" s="112"/>
      <c r="BFA12" s="133"/>
      <c r="BFB12" s="133"/>
      <c r="BFC12" s="134"/>
      <c r="BFD12" s="131"/>
      <c r="BFE12" s="101"/>
      <c r="BFF12" s="101"/>
      <c r="BFG12" s="132"/>
      <c r="BFH12" s="112"/>
      <c r="BFI12" s="132"/>
      <c r="BFJ12" s="112"/>
      <c r="BFK12" s="132"/>
      <c r="BFL12" s="112"/>
      <c r="BFM12" s="132"/>
      <c r="BFN12" s="112"/>
      <c r="BFO12" s="133"/>
      <c r="BFP12" s="133"/>
      <c r="BFQ12" s="134"/>
      <c r="BFR12" s="131"/>
      <c r="BFS12" s="101"/>
      <c r="BFT12" s="101"/>
      <c r="BFU12" s="132"/>
      <c r="BFV12" s="112"/>
      <c r="BFW12" s="132"/>
      <c r="BFX12" s="112"/>
      <c r="BFY12" s="132"/>
      <c r="BFZ12" s="112"/>
      <c r="BGA12" s="132"/>
      <c r="BGB12" s="112"/>
      <c r="BGC12" s="133"/>
      <c r="BGD12" s="133"/>
      <c r="BGE12" s="134"/>
      <c r="BGF12" s="131"/>
      <c r="BGG12" s="101"/>
      <c r="BGH12" s="101"/>
      <c r="BGI12" s="132"/>
      <c r="BGJ12" s="112"/>
      <c r="BGK12" s="132"/>
      <c r="BGL12" s="112"/>
      <c r="BGM12" s="132"/>
      <c r="BGN12" s="112"/>
      <c r="BGO12" s="132"/>
      <c r="BGP12" s="112"/>
      <c r="BGQ12" s="133"/>
      <c r="BGR12" s="133"/>
      <c r="BGS12" s="134"/>
      <c r="BGT12" s="131"/>
      <c r="BGU12" s="101"/>
      <c r="BGV12" s="101"/>
      <c r="BGW12" s="132"/>
      <c r="BGX12" s="112"/>
      <c r="BGY12" s="132"/>
      <c r="BGZ12" s="112"/>
      <c r="BHA12" s="132"/>
      <c r="BHB12" s="112"/>
      <c r="BHC12" s="132"/>
      <c r="BHD12" s="112"/>
      <c r="BHE12" s="133"/>
      <c r="BHF12" s="133"/>
      <c r="BHG12" s="134"/>
      <c r="BHH12" s="131"/>
      <c r="BHI12" s="101"/>
      <c r="BHJ12" s="101"/>
      <c r="BHK12" s="132"/>
      <c r="BHL12" s="112"/>
      <c r="BHM12" s="132"/>
      <c r="BHN12" s="112"/>
      <c r="BHO12" s="132"/>
      <c r="BHP12" s="112"/>
      <c r="BHQ12" s="132"/>
      <c r="BHR12" s="112"/>
      <c r="BHS12" s="133"/>
      <c r="BHT12" s="133"/>
      <c r="BHU12" s="134"/>
      <c r="BHV12" s="131"/>
      <c r="BHW12" s="101"/>
      <c r="BHX12" s="101"/>
      <c r="BHY12" s="132"/>
      <c r="BHZ12" s="112"/>
      <c r="BIA12" s="132"/>
      <c r="BIB12" s="112"/>
      <c r="BIC12" s="132"/>
      <c r="BID12" s="112"/>
      <c r="BIE12" s="132"/>
      <c r="BIF12" s="112"/>
      <c r="BIG12" s="133"/>
      <c r="BIH12" s="133"/>
      <c r="BII12" s="134"/>
      <c r="BIJ12" s="131"/>
      <c r="BIK12" s="101"/>
      <c r="BIL12" s="101"/>
      <c r="BIM12" s="132"/>
      <c r="BIN12" s="112"/>
      <c r="BIO12" s="132"/>
      <c r="BIP12" s="112"/>
      <c r="BIQ12" s="132"/>
      <c r="BIR12" s="112"/>
      <c r="BIS12" s="132"/>
      <c r="BIT12" s="112"/>
      <c r="BIU12" s="133"/>
      <c r="BIV12" s="133"/>
      <c r="BIW12" s="134"/>
      <c r="BIX12" s="131"/>
      <c r="BIY12" s="101"/>
      <c r="BIZ12" s="101"/>
      <c r="BJA12" s="132"/>
      <c r="BJB12" s="112"/>
      <c r="BJC12" s="132"/>
      <c r="BJD12" s="112"/>
      <c r="BJE12" s="132"/>
      <c r="BJF12" s="112"/>
      <c r="BJG12" s="132"/>
      <c r="BJH12" s="112"/>
      <c r="BJI12" s="133"/>
      <c r="BJJ12" s="133"/>
      <c r="BJK12" s="134"/>
      <c r="BJL12" s="131"/>
      <c r="BJM12" s="101"/>
      <c r="BJN12" s="101"/>
      <c r="BJO12" s="132"/>
      <c r="BJP12" s="112"/>
      <c r="BJQ12" s="132"/>
      <c r="BJR12" s="112"/>
      <c r="BJS12" s="132"/>
      <c r="BJT12" s="112"/>
      <c r="BJU12" s="132"/>
      <c r="BJV12" s="112"/>
      <c r="BJW12" s="133"/>
      <c r="BJX12" s="133"/>
      <c r="BJY12" s="134"/>
      <c r="BJZ12" s="131"/>
      <c r="BKA12" s="101"/>
      <c r="BKB12" s="101"/>
      <c r="BKC12" s="132"/>
      <c r="BKD12" s="112"/>
      <c r="BKE12" s="132"/>
      <c r="BKF12" s="112"/>
      <c r="BKG12" s="132"/>
      <c r="BKH12" s="112"/>
      <c r="BKI12" s="132"/>
      <c r="BKJ12" s="112"/>
      <c r="BKK12" s="133"/>
      <c r="BKL12" s="133"/>
      <c r="BKM12" s="134"/>
      <c r="BKN12" s="131"/>
      <c r="BKO12" s="101"/>
      <c r="BKP12" s="101"/>
      <c r="BKQ12" s="132"/>
      <c r="BKR12" s="112"/>
      <c r="BKS12" s="132"/>
      <c r="BKT12" s="112"/>
      <c r="BKU12" s="132"/>
      <c r="BKV12" s="112"/>
      <c r="BKW12" s="132"/>
      <c r="BKX12" s="112"/>
      <c r="BKY12" s="133"/>
      <c r="BKZ12" s="133"/>
      <c r="BLA12" s="134"/>
      <c r="BLB12" s="131"/>
      <c r="BLC12" s="101"/>
      <c r="BLD12" s="101"/>
      <c r="BLE12" s="132"/>
      <c r="BLF12" s="112"/>
      <c r="BLG12" s="132"/>
      <c r="BLH12" s="112"/>
      <c r="BLI12" s="132"/>
      <c r="BLJ12" s="112"/>
      <c r="BLK12" s="132"/>
      <c r="BLL12" s="112"/>
      <c r="BLM12" s="133"/>
      <c r="BLN12" s="133"/>
      <c r="BLO12" s="134"/>
      <c r="BLP12" s="131"/>
      <c r="BLQ12" s="101"/>
      <c r="BLR12" s="101"/>
      <c r="BLS12" s="132"/>
      <c r="BLT12" s="112"/>
      <c r="BLU12" s="132"/>
      <c r="BLV12" s="112"/>
      <c r="BLW12" s="132"/>
      <c r="BLX12" s="112"/>
      <c r="BLY12" s="132"/>
      <c r="BLZ12" s="112"/>
      <c r="BMA12" s="133"/>
      <c r="BMB12" s="133"/>
      <c r="BMC12" s="134"/>
      <c r="BMD12" s="131"/>
      <c r="BME12" s="101"/>
      <c r="BMF12" s="101"/>
      <c r="BMG12" s="132"/>
      <c r="BMH12" s="112"/>
      <c r="BMI12" s="132"/>
      <c r="BMJ12" s="112"/>
      <c r="BMK12" s="132"/>
      <c r="BML12" s="112"/>
      <c r="BMM12" s="132"/>
      <c r="BMN12" s="112"/>
      <c r="BMO12" s="133"/>
      <c r="BMP12" s="133"/>
      <c r="BMQ12" s="134"/>
      <c r="BMR12" s="131"/>
      <c r="BMS12" s="101"/>
      <c r="BMT12" s="101"/>
      <c r="BMU12" s="132"/>
      <c r="BMV12" s="112"/>
      <c r="BMW12" s="132"/>
      <c r="BMX12" s="112"/>
      <c r="BMY12" s="132"/>
      <c r="BMZ12" s="112"/>
      <c r="BNA12" s="132"/>
      <c r="BNB12" s="112"/>
      <c r="BNC12" s="133"/>
      <c r="BND12" s="133"/>
      <c r="BNE12" s="134"/>
      <c r="BNF12" s="131"/>
      <c r="BNG12" s="101"/>
      <c r="BNH12" s="101"/>
      <c r="BNI12" s="132"/>
      <c r="BNJ12" s="112"/>
      <c r="BNK12" s="132"/>
      <c r="BNL12" s="112"/>
      <c r="BNM12" s="132"/>
      <c r="BNN12" s="112"/>
      <c r="BNO12" s="132"/>
      <c r="BNP12" s="112"/>
      <c r="BNQ12" s="133"/>
      <c r="BNR12" s="133"/>
      <c r="BNS12" s="134"/>
      <c r="BNT12" s="131"/>
      <c r="BNU12" s="101"/>
      <c r="BNV12" s="101"/>
      <c r="BNW12" s="132"/>
      <c r="BNX12" s="112"/>
      <c r="BNY12" s="132"/>
      <c r="BNZ12" s="112"/>
      <c r="BOA12" s="132"/>
      <c r="BOB12" s="112"/>
      <c r="BOC12" s="132"/>
      <c r="BOD12" s="112"/>
      <c r="BOE12" s="133"/>
      <c r="BOF12" s="133"/>
      <c r="BOG12" s="134"/>
      <c r="BOH12" s="131"/>
      <c r="BOI12" s="101"/>
      <c r="BOJ12" s="101"/>
      <c r="BOK12" s="132"/>
      <c r="BOL12" s="112"/>
      <c r="BOM12" s="132"/>
      <c r="BON12" s="112"/>
      <c r="BOO12" s="132"/>
      <c r="BOP12" s="112"/>
      <c r="BOQ12" s="132"/>
      <c r="BOR12" s="112"/>
      <c r="BOS12" s="133"/>
      <c r="BOT12" s="133"/>
      <c r="BOU12" s="134"/>
      <c r="BOV12" s="131"/>
      <c r="BOW12" s="101"/>
      <c r="BOX12" s="101"/>
      <c r="BOY12" s="132"/>
      <c r="BOZ12" s="112"/>
      <c r="BPA12" s="132"/>
      <c r="BPB12" s="112"/>
      <c r="BPC12" s="132"/>
      <c r="BPD12" s="112"/>
      <c r="BPE12" s="132"/>
      <c r="BPF12" s="112"/>
      <c r="BPG12" s="133"/>
      <c r="BPH12" s="133"/>
      <c r="BPI12" s="134"/>
      <c r="BPJ12" s="131"/>
      <c r="BPK12" s="101"/>
      <c r="BPL12" s="101"/>
      <c r="BPM12" s="132"/>
      <c r="BPN12" s="112"/>
      <c r="BPO12" s="132"/>
      <c r="BPP12" s="112"/>
      <c r="BPQ12" s="132"/>
      <c r="BPR12" s="112"/>
      <c r="BPS12" s="132"/>
      <c r="BPT12" s="112"/>
      <c r="BPU12" s="133"/>
      <c r="BPV12" s="133"/>
      <c r="BPW12" s="134"/>
      <c r="BPX12" s="131"/>
      <c r="BPY12" s="101"/>
      <c r="BPZ12" s="101"/>
      <c r="BQA12" s="132"/>
      <c r="BQB12" s="112"/>
      <c r="BQC12" s="132"/>
      <c r="BQD12" s="112"/>
      <c r="BQE12" s="132"/>
      <c r="BQF12" s="112"/>
      <c r="BQG12" s="132"/>
      <c r="BQH12" s="112"/>
      <c r="BQI12" s="133"/>
      <c r="BQJ12" s="133"/>
      <c r="BQK12" s="134"/>
      <c r="BQL12" s="131"/>
      <c r="BQM12" s="101"/>
      <c r="BQN12" s="101"/>
      <c r="BQO12" s="132"/>
      <c r="BQP12" s="112"/>
      <c r="BQQ12" s="132"/>
      <c r="BQR12" s="112"/>
      <c r="BQS12" s="132"/>
      <c r="BQT12" s="112"/>
      <c r="BQU12" s="132"/>
      <c r="BQV12" s="112"/>
      <c r="BQW12" s="133"/>
      <c r="BQX12" s="133"/>
      <c r="BQY12" s="134"/>
      <c r="BQZ12" s="131"/>
      <c r="BRA12" s="101"/>
      <c r="BRB12" s="101"/>
      <c r="BRC12" s="132"/>
      <c r="BRD12" s="112"/>
      <c r="BRE12" s="132"/>
      <c r="BRF12" s="112"/>
      <c r="BRG12" s="132"/>
      <c r="BRH12" s="112"/>
      <c r="BRI12" s="132"/>
      <c r="BRJ12" s="112"/>
      <c r="BRK12" s="133"/>
      <c r="BRL12" s="133"/>
      <c r="BRM12" s="134"/>
      <c r="BRN12" s="131"/>
      <c r="BRO12" s="101"/>
      <c r="BRP12" s="101"/>
      <c r="BRQ12" s="132"/>
      <c r="BRR12" s="112"/>
      <c r="BRS12" s="132"/>
      <c r="BRT12" s="112"/>
      <c r="BRU12" s="132"/>
      <c r="BRV12" s="112"/>
      <c r="BRW12" s="132"/>
      <c r="BRX12" s="112"/>
      <c r="BRY12" s="133"/>
      <c r="BRZ12" s="133"/>
      <c r="BSA12" s="134"/>
      <c r="BSB12" s="131"/>
      <c r="BSC12" s="101"/>
      <c r="BSD12" s="101"/>
      <c r="BSE12" s="132"/>
      <c r="BSF12" s="112"/>
      <c r="BSG12" s="132"/>
      <c r="BSH12" s="112"/>
      <c r="BSI12" s="132"/>
      <c r="BSJ12" s="112"/>
      <c r="BSK12" s="132"/>
      <c r="BSL12" s="112"/>
      <c r="BSM12" s="133"/>
      <c r="BSN12" s="133"/>
      <c r="BSO12" s="134"/>
      <c r="BSP12" s="131"/>
      <c r="BSQ12" s="101"/>
      <c r="BSR12" s="101"/>
      <c r="BSS12" s="132"/>
      <c r="BST12" s="112"/>
      <c r="BSU12" s="132"/>
      <c r="BSV12" s="112"/>
      <c r="BSW12" s="132"/>
      <c r="BSX12" s="112"/>
      <c r="BSY12" s="132"/>
      <c r="BSZ12" s="112"/>
      <c r="BTA12" s="133"/>
      <c r="BTB12" s="133"/>
      <c r="BTC12" s="134"/>
      <c r="BTD12" s="131"/>
      <c r="BTE12" s="101"/>
      <c r="BTF12" s="101"/>
      <c r="BTG12" s="132"/>
      <c r="BTH12" s="112"/>
      <c r="BTI12" s="132"/>
      <c r="BTJ12" s="112"/>
      <c r="BTK12" s="132"/>
      <c r="BTL12" s="112"/>
      <c r="BTM12" s="132"/>
      <c r="BTN12" s="112"/>
      <c r="BTO12" s="133"/>
      <c r="BTP12" s="133"/>
      <c r="BTQ12" s="134"/>
      <c r="BTR12" s="131"/>
      <c r="BTS12" s="101"/>
      <c r="BTT12" s="101"/>
      <c r="BTU12" s="132"/>
      <c r="BTV12" s="112"/>
      <c r="BTW12" s="132"/>
      <c r="BTX12" s="112"/>
      <c r="BTY12" s="132"/>
      <c r="BTZ12" s="112"/>
      <c r="BUA12" s="132"/>
      <c r="BUB12" s="112"/>
      <c r="BUC12" s="133"/>
      <c r="BUD12" s="133"/>
      <c r="BUE12" s="134"/>
      <c r="BUF12" s="131"/>
      <c r="BUG12" s="101"/>
      <c r="BUH12" s="101"/>
      <c r="BUI12" s="132"/>
      <c r="BUJ12" s="112"/>
      <c r="BUK12" s="132"/>
      <c r="BUL12" s="112"/>
      <c r="BUM12" s="132"/>
      <c r="BUN12" s="112"/>
      <c r="BUO12" s="132"/>
      <c r="BUP12" s="112"/>
      <c r="BUQ12" s="133"/>
      <c r="BUR12" s="133"/>
      <c r="BUS12" s="134"/>
      <c r="BUT12" s="131"/>
      <c r="BUU12" s="101"/>
      <c r="BUV12" s="101"/>
      <c r="BUW12" s="132"/>
      <c r="BUX12" s="112"/>
      <c r="BUY12" s="132"/>
      <c r="BUZ12" s="112"/>
      <c r="BVA12" s="132"/>
      <c r="BVB12" s="112"/>
      <c r="BVC12" s="132"/>
      <c r="BVD12" s="112"/>
      <c r="BVE12" s="133"/>
      <c r="BVF12" s="133"/>
      <c r="BVG12" s="134"/>
      <c r="BVH12" s="131"/>
      <c r="BVI12" s="101"/>
      <c r="BVJ12" s="101"/>
      <c r="BVK12" s="132"/>
      <c r="BVL12" s="112"/>
      <c r="BVM12" s="132"/>
      <c r="BVN12" s="112"/>
      <c r="BVO12" s="132"/>
      <c r="BVP12" s="112"/>
      <c r="BVQ12" s="132"/>
      <c r="BVR12" s="112"/>
      <c r="BVS12" s="133"/>
      <c r="BVT12" s="133"/>
      <c r="BVU12" s="134"/>
      <c r="BVV12" s="131"/>
      <c r="BVW12" s="101"/>
      <c r="BVX12" s="101"/>
      <c r="BVY12" s="132"/>
      <c r="BVZ12" s="112"/>
      <c r="BWA12" s="132"/>
      <c r="BWB12" s="112"/>
      <c r="BWC12" s="132"/>
      <c r="BWD12" s="112"/>
      <c r="BWE12" s="132"/>
      <c r="BWF12" s="112"/>
      <c r="BWG12" s="133"/>
      <c r="BWH12" s="133"/>
      <c r="BWI12" s="134"/>
      <c r="BWJ12" s="131"/>
      <c r="BWK12" s="101"/>
      <c r="BWL12" s="101"/>
      <c r="BWM12" s="132"/>
      <c r="BWN12" s="112"/>
      <c r="BWO12" s="132"/>
      <c r="BWP12" s="112"/>
      <c r="BWQ12" s="132"/>
      <c r="BWR12" s="112"/>
      <c r="BWS12" s="132"/>
      <c r="BWT12" s="112"/>
      <c r="BWU12" s="133"/>
      <c r="BWV12" s="133"/>
      <c r="BWW12" s="134"/>
      <c r="BWX12" s="131"/>
      <c r="BWY12" s="101"/>
      <c r="BWZ12" s="101"/>
      <c r="BXA12" s="132"/>
      <c r="BXB12" s="112"/>
      <c r="BXC12" s="132"/>
      <c r="BXD12" s="112"/>
      <c r="BXE12" s="132"/>
      <c r="BXF12" s="112"/>
      <c r="BXG12" s="132"/>
      <c r="BXH12" s="112"/>
      <c r="BXI12" s="133"/>
      <c r="BXJ12" s="133"/>
      <c r="BXK12" s="134"/>
      <c r="BXL12" s="131"/>
      <c r="BXM12" s="101"/>
      <c r="BXN12" s="101"/>
      <c r="BXO12" s="132"/>
      <c r="BXP12" s="112"/>
      <c r="BXQ12" s="132"/>
      <c r="BXR12" s="112"/>
      <c r="BXS12" s="132"/>
      <c r="BXT12" s="112"/>
      <c r="BXU12" s="132"/>
      <c r="BXV12" s="112"/>
      <c r="BXW12" s="133"/>
      <c r="BXX12" s="133"/>
      <c r="BXY12" s="134"/>
      <c r="BXZ12" s="131"/>
      <c r="BYA12" s="101"/>
      <c r="BYB12" s="101"/>
      <c r="BYC12" s="132"/>
      <c r="BYD12" s="112"/>
      <c r="BYE12" s="132"/>
      <c r="BYF12" s="112"/>
      <c r="BYG12" s="132"/>
      <c r="BYH12" s="112"/>
      <c r="BYI12" s="132"/>
      <c r="BYJ12" s="112"/>
      <c r="BYK12" s="133"/>
      <c r="BYL12" s="133"/>
      <c r="BYM12" s="134"/>
      <c r="BYN12" s="131"/>
      <c r="BYO12" s="101"/>
      <c r="BYP12" s="101"/>
      <c r="BYQ12" s="132"/>
      <c r="BYR12" s="112"/>
      <c r="BYS12" s="132"/>
      <c r="BYT12" s="112"/>
      <c r="BYU12" s="132"/>
      <c r="BYV12" s="112"/>
      <c r="BYW12" s="132"/>
      <c r="BYX12" s="112"/>
      <c r="BYY12" s="133"/>
      <c r="BYZ12" s="133"/>
      <c r="BZA12" s="134"/>
      <c r="BZB12" s="131"/>
      <c r="BZC12" s="101"/>
      <c r="BZD12" s="101"/>
      <c r="BZE12" s="132"/>
      <c r="BZF12" s="112"/>
      <c r="BZG12" s="132"/>
      <c r="BZH12" s="112"/>
      <c r="BZI12" s="132"/>
      <c r="BZJ12" s="112"/>
      <c r="BZK12" s="132"/>
      <c r="BZL12" s="112"/>
      <c r="BZM12" s="133"/>
      <c r="BZN12" s="133"/>
      <c r="BZO12" s="134"/>
      <c r="BZP12" s="131"/>
      <c r="BZQ12" s="101"/>
      <c r="BZR12" s="101"/>
      <c r="BZS12" s="132"/>
      <c r="BZT12" s="112"/>
      <c r="BZU12" s="132"/>
      <c r="BZV12" s="112"/>
      <c r="BZW12" s="132"/>
      <c r="BZX12" s="112"/>
      <c r="BZY12" s="132"/>
      <c r="BZZ12" s="112"/>
      <c r="CAA12" s="133"/>
      <c r="CAB12" s="133"/>
      <c r="CAC12" s="134"/>
      <c r="CAD12" s="131"/>
      <c r="CAE12" s="101"/>
      <c r="CAF12" s="101"/>
      <c r="CAG12" s="132"/>
      <c r="CAH12" s="112"/>
      <c r="CAI12" s="132"/>
      <c r="CAJ12" s="112"/>
      <c r="CAK12" s="132"/>
      <c r="CAL12" s="112"/>
      <c r="CAM12" s="132"/>
      <c r="CAN12" s="112"/>
      <c r="CAO12" s="133"/>
      <c r="CAP12" s="133"/>
      <c r="CAQ12" s="134"/>
      <c r="CAR12" s="131"/>
      <c r="CAS12" s="101"/>
      <c r="CAT12" s="101"/>
      <c r="CAU12" s="132"/>
      <c r="CAV12" s="112"/>
      <c r="CAW12" s="132"/>
      <c r="CAX12" s="112"/>
      <c r="CAY12" s="132"/>
      <c r="CAZ12" s="112"/>
      <c r="CBA12" s="132"/>
      <c r="CBB12" s="112"/>
      <c r="CBC12" s="133"/>
      <c r="CBD12" s="133"/>
      <c r="CBE12" s="134"/>
      <c r="CBF12" s="131"/>
      <c r="CBG12" s="101"/>
      <c r="CBH12" s="101"/>
      <c r="CBI12" s="132"/>
      <c r="CBJ12" s="112"/>
      <c r="CBK12" s="132"/>
      <c r="CBL12" s="112"/>
      <c r="CBM12" s="132"/>
      <c r="CBN12" s="112"/>
      <c r="CBO12" s="132"/>
      <c r="CBP12" s="112"/>
      <c r="CBQ12" s="133"/>
      <c r="CBR12" s="133"/>
      <c r="CBS12" s="134"/>
      <c r="CBT12" s="131"/>
      <c r="CBU12" s="101"/>
      <c r="CBV12" s="101"/>
      <c r="CBW12" s="132"/>
      <c r="CBX12" s="112"/>
      <c r="CBY12" s="132"/>
      <c r="CBZ12" s="112"/>
      <c r="CCA12" s="132"/>
      <c r="CCB12" s="112"/>
      <c r="CCC12" s="132"/>
      <c r="CCD12" s="112"/>
      <c r="CCE12" s="133"/>
      <c r="CCF12" s="133"/>
      <c r="CCG12" s="134"/>
      <c r="CCH12" s="131"/>
      <c r="CCI12" s="101"/>
      <c r="CCJ12" s="101"/>
      <c r="CCK12" s="132"/>
      <c r="CCL12" s="112"/>
      <c r="CCM12" s="132"/>
      <c r="CCN12" s="112"/>
      <c r="CCO12" s="132"/>
      <c r="CCP12" s="112"/>
      <c r="CCQ12" s="132"/>
      <c r="CCR12" s="112"/>
      <c r="CCS12" s="133"/>
      <c r="CCT12" s="133"/>
      <c r="CCU12" s="134"/>
      <c r="CCV12" s="131"/>
      <c r="CCW12" s="101"/>
      <c r="CCX12" s="101"/>
      <c r="CCY12" s="132"/>
      <c r="CCZ12" s="112"/>
      <c r="CDA12" s="132"/>
      <c r="CDB12" s="112"/>
      <c r="CDC12" s="132"/>
      <c r="CDD12" s="112"/>
      <c r="CDE12" s="132"/>
      <c r="CDF12" s="112"/>
      <c r="CDG12" s="133"/>
      <c r="CDH12" s="133"/>
      <c r="CDI12" s="134"/>
      <c r="CDJ12" s="131"/>
      <c r="CDK12" s="101"/>
      <c r="CDL12" s="101"/>
      <c r="CDM12" s="132"/>
      <c r="CDN12" s="112"/>
      <c r="CDO12" s="132"/>
      <c r="CDP12" s="112"/>
      <c r="CDQ12" s="132"/>
      <c r="CDR12" s="112"/>
      <c r="CDS12" s="132"/>
      <c r="CDT12" s="112"/>
      <c r="CDU12" s="133"/>
      <c r="CDV12" s="133"/>
      <c r="CDW12" s="134"/>
      <c r="CDX12" s="131"/>
      <c r="CDY12" s="101"/>
      <c r="CDZ12" s="101"/>
      <c r="CEA12" s="132"/>
      <c r="CEB12" s="112"/>
      <c r="CEC12" s="132"/>
      <c r="CED12" s="112"/>
      <c r="CEE12" s="132"/>
      <c r="CEF12" s="112"/>
      <c r="CEG12" s="132"/>
      <c r="CEH12" s="112"/>
      <c r="CEI12" s="133"/>
      <c r="CEJ12" s="133"/>
      <c r="CEK12" s="134"/>
      <c r="CEL12" s="131"/>
      <c r="CEM12" s="101"/>
      <c r="CEN12" s="101"/>
      <c r="CEO12" s="132"/>
      <c r="CEP12" s="112"/>
      <c r="CEQ12" s="132"/>
      <c r="CER12" s="112"/>
      <c r="CES12" s="132"/>
      <c r="CET12" s="112"/>
      <c r="CEU12" s="132"/>
      <c r="CEV12" s="112"/>
      <c r="CEW12" s="133"/>
      <c r="CEX12" s="133"/>
      <c r="CEY12" s="134"/>
      <c r="CEZ12" s="131"/>
      <c r="CFA12" s="101"/>
      <c r="CFB12" s="101"/>
      <c r="CFC12" s="132"/>
      <c r="CFD12" s="112"/>
      <c r="CFE12" s="132"/>
      <c r="CFF12" s="112"/>
      <c r="CFG12" s="132"/>
      <c r="CFH12" s="112"/>
      <c r="CFI12" s="132"/>
      <c r="CFJ12" s="112"/>
      <c r="CFK12" s="133"/>
      <c r="CFL12" s="133"/>
      <c r="CFM12" s="134"/>
      <c r="CFN12" s="131"/>
      <c r="CFO12" s="101"/>
      <c r="CFP12" s="101"/>
      <c r="CFQ12" s="132"/>
      <c r="CFR12" s="112"/>
      <c r="CFS12" s="132"/>
      <c r="CFT12" s="112"/>
      <c r="CFU12" s="132"/>
      <c r="CFV12" s="112"/>
      <c r="CFW12" s="132"/>
      <c r="CFX12" s="112"/>
      <c r="CFY12" s="133"/>
      <c r="CFZ12" s="133"/>
      <c r="CGA12" s="134"/>
      <c r="CGB12" s="131"/>
      <c r="CGC12" s="101"/>
      <c r="CGD12" s="101"/>
      <c r="CGE12" s="132"/>
      <c r="CGF12" s="112"/>
      <c r="CGG12" s="132"/>
      <c r="CGH12" s="112"/>
      <c r="CGI12" s="132"/>
      <c r="CGJ12" s="112"/>
      <c r="CGK12" s="132"/>
      <c r="CGL12" s="112"/>
      <c r="CGM12" s="133"/>
      <c r="CGN12" s="133"/>
      <c r="CGO12" s="134"/>
      <c r="CGP12" s="131"/>
      <c r="CGQ12" s="101"/>
      <c r="CGR12" s="101"/>
      <c r="CGS12" s="132"/>
      <c r="CGT12" s="112"/>
      <c r="CGU12" s="132"/>
      <c r="CGV12" s="112"/>
      <c r="CGW12" s="132"/>
      <c r="CGX12" s="112"/>
      <c r="CGY12" s="132"/>
      <c r="CGZ12" s="112"/>
      <c r="CHA12" s="133"/>
      <c r="CHB12" s="133"/>
      <c r="CHC12" s="134"/>
      <c r="CHD12" s="131"/>
      <c r="CHE12" s="101"/>
      <c r="CHF12" s="101"/>
      <c r="CHG12" s="132"/>
      <c r="CHH12" s="112"/>
      <c r="CHI12" s="132"/>
      <c r="CHJ12" s="112"/>
      <c r="CHK12" s="132"/>
      <c r="CHL12" s="112"/>
      <c r="CHM12" s="132"/>
      <c r="CHN12" s="112"/>
      <c r="CHO12" s="133"/>
      <c r="CHP12" s="133"/>
      <c r="CHQ12" s="134"/>
      <c r="CHR12" s="131"/>
      <c r="CHS12" s="101"/>
      <c r="CHT12" s="101"/>
      <c r="CHU12" s="132"/>
      <c r="CHV12" s="112"/>
      <c r="CHW12" s="132"/>
      <c r="CHX12" s="112"/>
      <c r="CHY12" s="132"/>
      <c r="CHZ12" s="112"/>
      <c r="CIA12" s="132"/>
      <c r="CIB12" s="112"/>
      <c r="CIC12" s="133"/>
      <c r="CID12" s="133"/>
      <c r="CIE12" s="134"/>
      <c r="CIF12" s="131"/>
      <c r="CIG12" s="101"/>
      <c r="CIH12" s="101"/>
      <c r="CII12" s="132"/>
      <c r="CIJ12" s="112"/>
      <c r="CIK12" s="132"/>
      <c r="CIL12" s="112"/>
      <c r="CIM12" s="132"/>
      <c r="CIN12" s="112"/>
      <c r="CIO12" s="132"/>
      <c r="CIP12" s="112"/>
      <c r="CIQ12" s="133"/>
      <c r="CIR12" s="133"/>
      <c r="CIS12" s="134"/>
      <c r="CIT12" s="131"/>
      <c r="CIU12" s="101"/>
      <c r="CIV12" s="101"/>
      <c r="CIW12" s="132"/>
      <c r="CIX12" s="112"/>
      <c r="CIY12" s="132"/>
      <c r="CIZ12" s="112"/>
      <c r="CJA12" s="132"/>
      <c r="CJB12" s="112"/>
      <c r="CJC12" s="132"/>
      <c r="CJD12" s="112"/>
      <c r="CJE12" s="133"/>
      <c r="CJF12" s="133"/>
      <c r="CJG12" s="134"/>
      <c r="CJH12" s="131"/>
      <c r="CJI12" s="101"/>
      <c r="CJJ12" s="101"/>
      <c r="CJK12" s="132"/>
      <c r="CJL12" s="112"/>
      <c r="CJM12" s="132"/>
      <c r="CJN12" s="112"/>
      <c r="CJO12" s="132"/>
      <c r="CJP12" s="112"/>
      <c r="CJQ12" s="132"/>
      <c r="CJR12" s="112"/>
      <c r="CJS12" s="133"/>
      <c r="CJT12" s="133"/>
      <c r="CJU12" s="134"/>
      <c r="CJV12" s="131"/>
      <c r="CJW12" s="101"/>
      <c r="CJX12" s="101"/>
      <c r="CJY12" s="132"/>
      <c r="CJZ12" s="112"/>
      <c r="CKA12" s="132"/>
      <c r="CKB12" s="112"/>
      <c r="CKC12" s="132"/>
      <c r="CKD12" s="112"/>
      <c r="CKE12" s="132"/>
      <c r="CKF12" s="112"/>
      <c r="CKG12" s="133"/>
      <c r="CKH12" s="133"/>
      <c r="CKI12" s="134"/>
      <c r="CKJ12" s="131"/>
      <c r="CKK12" s="101"/>
      <c r="CKL12" s="101"/>
      <c r="CKM12" s="132"/>
      <c r="CKN12" s="112"/>
      <c r="CKO12" s="132"/>
      <c r="CKP12" s="112"/>
      <c r="CKQ12" s="132"/>
      <c r="CKR12" s="112"/>
      <c r="CKS12" s="132"/>
      <c r="CKT12" s="112"/>
      <c r="CKU12" s="133"/>
      <c r="CKV12" s="133"/>
      <c r="CKW12" s="134"/>
      <c r="CKX12" s="131"/>
      <c r="CKY12" s="101"/>
      <c r="CKZ12" s="101"/>
      <c r="CLA12" s="132"/>
      <c r="CLB12" s="112"/>
      <c r="CLC12" s="132"/>
      <c r="CLD12" s="112"/>
      <c r="CLE12" s="132"/>
      <c r="CLF12" s="112"/>
      <c r="CLG12" s="132"/>
      <c r="CLH12" s="112"/>
      <c r="CLI12" s="133"/>
      <c r="CLJ12" s="133"/>
      <c r="CLK12" s="134"/>
      <c r="CLL12" s="131"/>
      <c r="CLM12" s="101"/>
      <c r="CLN12" s="101"/>
      <c r="CLO12" s="132"/>
      <c r="CLP12" s="112"/>
      <c r="CLQ12" s="132"/>
      <c r="CLR12" s="112"/>
      <c r="CLS12" s="132"/>
      <c r="CLT12" s="112"/>
      <c r="CLU12" s="132"/>
      <c r="CLV12" s="112"/>
      <c r="CLW12" s="133"/>
      <c r="CLX12" s="133"/>
      <c r="CLY12" s="134"/>
      <c r="CLZ12" s="131"/>
      <c r="CMA12" s="101"/>
      <c r="CMB12" s="101"/>
      <c r="CMC12" s="132"/>
      <c r="CMD12" s="112"/>
      <c r="CME12" s="132"/>
      <c r="CMF12" s="112"/>
      <c r="CMG12" s="132"/>
      <c r="CMH12" s="112"/>
      <c r="CMI12" s="132"/>
      <c r="CMJ12" s="112"/>
      <c r="CMK12" s="133"/>
      <c r="CML12" s="133"/>
      <c r="CMM12" s="134"/>
      <c r="CMN12" s="131"/>
      <c r="CMO12" s="101"/>
      <c r="CMP12" s="101"/>
      <c r="CMQ12" s="132"/>
      <c r="CMR12" s="112"/>
      <c r="CMS12" s="132"/>
      <c r="CMT12" s="112"/>
      <c r="CMU12" s="132"/>
      <c r="CMV12" s="112"/>
      <c r="CMW12" s="132"/>
      <c r="CMX12" s="112"/>
      <c r="CMY12" s="133"/>
      <c r="CMZ12" s="133"/>
      <c r="CNA12" s="134"/>
      <c r="CNB12" s="131"/>
      <c r="CNC12" s="101"/>
      <c r="CND12" s="101"/>
      <c r="CNE12" s="132"/>
      <c r="CNF12" s="112"/>
      <c r="CNG12" s="132"/>
      <c r="CNH12" s="112"/>
      <c r="CNI12" s="132"/>
      <c r="CNJ12" s="112"/>
      <c r="CNK12" s="132"/>
      <c r="CNL12" s="112"/>
      <c r="CNM12" s="133"/>
      <c r="CNN12" s="133"/>
      <c r="CNO12" s="134"/>
      <c r="CNP12" s="131"/>
      <c r="CNQ12" s="101"/>
      <c r="CNR12" s="101"/>
      <c r="CNS12" s="132"/>
      <c r="CNT12" s="112"/>
      <c r="CNU12" s="132"/>
      <c r="CNV12" s="112"/>
      <c r="CNW12" s="132"/>
      <c r="CNX12" s="112"/>
      <c r="CNY12" s="132"/>
      <c r="CNZ12" s="112"/>
      <c r="COA12" s="133"/>
      <c r="COB12" s="133"/>
      <c r="COC12" s="134"/>
      <c r="COD12" s="131"/>
      <c r="COE12" s="101"/>
      <c r="COF12" s="101"/>
      <c r="COG12" s="132"/>
      <c r="COH12" s="112"/>
      <c r="COI12" s="132"/>
      <c r="COJ12" s="112"/>
      <c r="COK12" s="132"/>
      <c r="COL12" s="112"/>
      <c r="COM12" s="132"/>
      <c r="CON12" s="112"/>
      <c r="COO12" s="133"/>
      <c r="COP12" s="133"/>
      <c r="COQ12" s="134"/>
      <c r="COR12" s="131"/>
      <c r="COS12" s="101"/>
      <c r="COT12" s="101"/>
      <c r="COU12" s="132"/>
      <c r="COV12" s="112"/>
      <c r="COW12" s="132"/>
      <c r="COX12" s="112"/>
      <c r="COY12" s="132"/>
      <c r="COZ12" s="112"/>
      <c r="CPA12" s="132"/>
      <c r="CPB12" s="112"/>
      <c r="CPC12" s="133"/>
      <c r="CPD12" s="133"/>
      <c r="CPE12" s="134"/>
      <c r="CPF12" s="131"/>
      <c r="CPG12" s="101"/>
      <c r="CPH12" s="101"/>
      <c r="CPI12" s="132"/>
      <c r="CPJ12" s="112"/>
      <c r="CPK12" s="132"/>
      <c r="CPL12" s="112"/>
      <c r="CPM12" s="132"/>
      <c r="CPN12" s="112"/>
      <c r="CPO12" s="132"/>
      <c r="CPP12" s="112"/>
      <c r="CPQ12" s="133"/>
      <c r="CPR12" s="133"/>
      <c r="CPS12" s="134"/>
      <c r="CPT12" s="131"/>
      <c r="CPU12" s="101"/>
      <c r="CPV12" s="101"/>
      <c r="CPW12" s="132"/>
      <c r="CPX12" s="112"/>
      <c r="CPY12" s="132"/>
      <c r="CPZ12" s="112"/>
      <c r="CQA12" s="132"/>
      <c r="CQB12" s="112"/>
      <c r="CQC12" s="132"/>
      <c r="CQD12" s="112"/>
      <c r="CQE12" s="133"/>
      <c r="CQF12" s="133"/>
      <c r="CQG12" s="134"/>
      <c r="CQH12" s="131"/>
      <c r="CQI12" s="101"/>
      <c r="CQJ12" s="101"/>
      <c r="CQK12" s="132"/>
      <c r="CQL12" s="112"/>
      <c r="CQM12" s="132"/>
      <c r="CQN12" s="112"/>
      <c r="CQO12" s="132"/>
      <c r="CQP12" s="112"/>
      <c r="CQQ12" s="132"/>
      <c r="CQR12" s="112"/>
      <c r="CQS12" s="133"/>
      <c r="CQT12" s="133"/>
      <c r="CQU12" s="134"/>
      <c r="CQV12" s="131"/>
      <c r="CQW12" s="101"/>
      <c r="CQX12" s="101"/>
      <c r="CQY12" s="132"/>
      <c r="CQZ12" s="112"/>
      <c r="CRA12" s="132"/>
      <c r="CRB12" s="112"/>
      <c r="CRC12" s="132"/>
      <c r="CRD12" s="112"/>
      <c r="CRE12" s="132"/>
      <c r="CRF12" s="112"/>
      <c r="CRG12" s="133"/>
      <c r="CRH12" s="133"/>
      <c r="CRI12" s="134"/>
      <c r="CRJ12" s="131"/>
      <c r="CRK12" s="101"/>
      <c r="CRL12" s="101"/>
      <c r="CRM12" s="132"/>
      <c r="CRN12" s="112"/>
      <c r="CRO12" s="132"/>
      <c r="CRP12" s="112"/>
      <c r="CRQ12" s="132"/>
      <c r="CRR12" s="112"/>
      <c r="CRS12" s="132"/>
      <c r="CRT12" s="112"/>
      <c r="CRU12" s="133"/>
      <c r="CRV12" s="133"/>
      <c r="CRW12" s="134"/>
      <c r="CRX12" s="131"/>
      <c r="CRY12" s="101"/>
      <c r="CRZ12" s="101"/>
      <c r="CSA12" s="132"/>
      <c r="CSB12" s="112"/>
      <c r="CSC12" s="132"/>
      <c r="CSD12" s="112"/>
      <c r="CSE12" s="132"/>
      <c r="CSF12" s="112"/>
      <c r="CSG12" s="132"/>
      <c r="CSH12" s="112"/>
      <c r="CSI12" s="133"/>
      <c r="CSJ12" s="133"/>
      <c r="CSK12" s="134"/>
      <c r="CSL12" s="131"/>
      <c r="CSM12" s="101"/>
      <c r="CSN12" s="101"/>
      <c r="CSO12" s="132"/>
      <c r="CSP12" s="112"/>
      <c r="CSQ12" s="132"/>
      <c r="CSR12" s="112"/>
      <c r="CSS12" s="132"/>
      <c r="CST12" s="112"/>
      <c r="CSU12" s="132"/>
      <c r="CSV12" s="112"/>
      <c r="CSW12" s="133"/>
      <c r="CSX12" s="133"/>
      <c r="CSY12" s="134"/>
      <c r="CSZ12" s="131"/>
      <c r="CTA12" s="101"/>
      <c r="CTB12" s="101"/>
      <c r="CTC12" s="132"/>
      <c r="CTD12" s="112"/>
      <c r="CTE12" s="132"/>
      <c r="CTF12" s="112"/>
      <c r="CTG12" s="132"/>
      <c r="CTH12" s="112"/>
      <c r="CTI12" s="132"/>
      <c r="CTJ12" s="112"/>
      <c r="CTK12" s="133"/>
      <c r="CTL12" s="133"/>
      <c r="CTM12" s="134"/>
      <c r="CTN12" s="131"/>
      <c r="CTO12" s="101"/>
      <c r="CTP12" s="101"/>
      <c r="CTQ12" s="132"/>
      <c r="CTR12" s="112"/>
      <c r="CTS12" s="132"/>
      <c r="CTT12" s="112"/>
      <c r="CTU12" s="132"/>
      <c r="CTV12" s="112"/>
      <c r="CTW12" s="132"/>
      <c r="CTX12" s="112"/>
      <c r="CTY12" s="133"/>
      <c r="CTZ12" s="133"/>
      <c r="CUA12" s="134"/>
      <c r="CUB12" s="131"/>
      <c r="CUC12" s="101"/>
      <c r="CUD12" s="101"/>
      <c r="CUE12" s="132"/>
      <c r="CUF12" s="112"/>
      <c r="CUG12" s="132"/>
      <c r="CUH12" s="112"/>
      <c r="CUI12" s="132"/>
      <c r="CUJ12" s="112"/>
      <c r="CUK12" s="132"/>
      <c r="CUL12" s="112"/>
      <c r="CUM12" s="133"/>
      <c r="CUN12" s="133"/>
      <c r="CUO12" s="134"/>
      <c r="CUP12" s="131"/>
      <c r="CUQ12" s="101"/>
      <c r="CUR12" s="101"/>
      <c r="CUS12" s="132"/>
      <c r="CUT12" s="112"/>
      <c r="CUU12" s="132"/>
      <c r="CUV12" s="112"/>
      <c r="CUW12" s="132"/>
      <c r="CUX12" s="112"/>
      <c r="CUY12" s="132"/>
      <c r="CUZ12" s="112"/>
      <c r="CVA12" s="133"/>
      <c r="CVB12" s="133"/>
      <c r="CVC12" s="134"/>
      <c r="CVD12" s="131"/>
      <c r="CVE12" s="101"/>
      <c r="CVF12" s="101"/>
      <c r="CVG12" s="132"/>
      <c r="CVH12" s="112"/>
      <c r="CVI12" s="132"/>
      <c r="CVJ12" s="112"/>
      <c r="CVK12" s="132"/>
      <c r="CVL12" s="112"/>
      <c r="CVM12" s="132"/>
      <c r="CVN12" s="112"/>
      <c r="CVO12" s="133"/>
      <c r="CVP12" s="133"/>
      <c r="CVQ12" s="134"/>
      <c r="CVR12" s="131"/>
      <c r="CVS12" s="101"/>
      <c r="CVT12" s="101"/>
      <c r="CVU12" s="132"/>
      <c r="CVV12" s="112"/>
      <c r="CVW12" s="132"/>
      <c r="CVX12" s="112"/>
      <c r="CVY12" s="132"/>
      <c r="CVZ12" s="112"/>
      <c r="CWA12" s="132"/>
      <c r="CWB12" s="112"/>
      <c r="CWC12" s="133"/>
      <c r="CWD12" s="133"/>
      <c r="CWE12" s="134"/>
      <c r="CWF12" s="131"/>
      <c r="CWG12" s="101"/>
      <c r="CWH12" s="101"/>
      <c r="CWI12" s="132"/>
      <c r="CWJ12" s="112"/>
      <c r="CWK12" s="132"/>
      <c r="CWL12" s="112"/>
      <c r="CWM12" s="132"/>
      <c r="CWN12" s="112"/>
      <c r="CWO12" s="132"/>
      <c r="CWP12" s="112"/>
      <c r="CWQ12" s="133"/>
      <c r="CWR12" s="133"/>
      <c r="CWS12" s="134"/>
      <c r="CWT12" s="131"/>
      <c r="CWU12" s="101"/>
      <c r="CWV12" s="101"/>
      <c r="CWW12" s="132"/>
      <c r="CWX12" s="112"/>
      <c r="CWY12" s="132"/>
      <c r="CWZ12" s="112"/>
      <c r="CXA12" s="132"/>
      <c r="CXB12" s="112"/>
      <c r="CXC12" s="132"/>
      <c r="CXD12" s="112"/>
      <c r="CXE12" s="133"/>
      <c r="CXF12" s="133"/>
      <c r="CXG12" s="134"/>
      <c r="CXH12" s="131"/>
      <c r="CXI12" s="101"/>
      <c r="CXJ12" s="101"/>
      <c r="CXK12" s="132"/>
      <c r="CXL12" s="112"/>
      <c r="CXM12" s="132"/>
      <c r="CXN12" s="112"/>
      <c r="CXO12" s="132"/>
      <c r="CXP12" s="112"/>
      <c r="CXQ12" s="132"/>
      <c r="CXR12" s="112"/>
      <c r="CXS12" s="133"/>
      <c r="CXT12" s="133"/>
      <c r="CXU12" s="134"/>
      <c r="CXV12" s="131"/>
      <c r="CXW12" s="101"/>
      <c r="CXX12" s="101"/>
      <c r="CXY12" s="132"/>
      <c r="CXZ12" s="112"/>
      <c r="CYA12" s="132"/>
      <c r="CYB12" s="112"/>
      <c r="CYC12" s="132"/>
      <c r="CYD12" s="112"/>
      <c r="CYE12" s="132"/>
      <c r="CYF12" s="112"/>
      <c r="CYG12" s="133"/>
      <c r="CYH12" s="133"/>
      <c r="CYI12" s="134"/>
      <c r="CYJ12" s="131"/>
      <c r="CYK12" s="101"/>
      <c r="CYL12" s="101"/>
      <c r="CYM12" s="132"/>
      <c r="CYN12" s="112"/>
      <c r="CYO12" s="132"/>
      <c r="CYP12" s="112"/>
      <c r="CYQ12" s="132"/>
      <c r="CYR12" s="112"/>
      <c r="CYS12" s="132"/>
      <c r="CYT12" s="112"/>
      <c r="CYU12" s="133"/>
      <c r="CYV12" s="133"/>
      <c r="CYW12" s="134"/>
      <c r="CYX12" s="131"/>
      <c r="CYY12" s="101"/>
      <c r="CYZ12" s="101"/>
      <c r="CZA12" s="132"/>
      <c r="CZB12" s="112"/>
      <c r="CZC12" s="132"/>
      <c r="CZD12" s="112"/>
      <c r="CZE12" s="132"/>
      <c r="CZF12" s="112"/>
      <c r="CZG12" s="132"/>
      <c r="CZH12" s="112"/>
      <c r="CZI12" s="133"/>
      <c r="CZJ12" s="133"/>
      <c r="CZK12" s="134"/>
      <c r="CZL12" s="131"/>
      <c r="CZM12" s="101"/>
      <c r="CZN12" s="101"/>
      <c r="CZO12" s="132"/>
      <c r="CZP12" s="112"/>
      <c r="CZQ12" s="132"/>
      <c r="CZR12" s="112"/>
      <c r="CZS12" s="132"/>
      <c r="CZT12" s="112"/>
      <c r="CZU12" s="132"/>
      <c r="CZV12" s="112"/>
      <c r="CZW12" s="133"/>
      <c r="CZX12" s="133"/>
      <c r="CZY12" s="134"/>
      <c r="CZZ12" s="131"/>
      <c r="DAA12" s="101"/>
      <c r="DAB12" s="101"/>
      <c r="DAC12" s="132"/>
      <c r="DAD12" s="112"/>
      <c r="DAE12" s="132"/>
      <c r="DAF12" s="112"/>
      <c r="DAG12" s="132"/>
      <c r="DAH12" s="112"/>
      <c r="DAI12" s="132"/>
      <c r="DAJ12" s="112"/>
      <c r="DAK12" s="133"/>
      <c r="DAL12" s="133"/>
      <c r="DAM12" s="134"/>
      <c r="DAN12" s="131"/>
      <c r="DAO12" s="101"/>
      <c r="DAP12" s="101"/>
      <c r="DAQ12" s="132"/>
      <c r="DAR12" s="112"/>
      <c r="DAS12" s="132"/>
      <c r="DAT12" s="112"/>
      <c r="DAU12" s="132"/>
      <c r="DAV12" s="112"/>
      <c r="DAW12" s="132"/>
      <c r="DAX12" s="112"/>
      <c r="DAY12" s="133"/>
      <c r="DAZ12" s="133"/>
      <c r="DBA12" s="134"/>
      <c r="DBB12" s="131"/>
      <c r="DBC12" s="101"/>
      <c r="DBD12" s="101"/>
      <c r="DBE12" s="132"/>
      <c r="DBF12" s="112"/>
      <c r="DBG12" s="132"/>
      <c r="DBH12" s="112"/>
      <c r="DBI12" s="132"/>
      <c r="DBJ12" s="112"/>
      <c r="DBK12" s="132"/>
      <c r="DBL12" s="112"/>
      <c r="DBM12" s="133"/>
      <c r="DBN12" s="133"/>
      <c r="DBO12" s="134"/>
      <c r="DBP12" s="131"/>
      <c r="DBQ12" s="101"/>
      <c r="DBR12" s="101"/>
      <c r="DBS12" s="132"/>
      <c r="DBT12" s="112"/>
      <c r="DBU12" s="132"/>
      <c r="DBV12" s="112"/>
      <c r="DBW12" s="132"/>
      <c r="DBX12" s="112"/>
      <c r="DBY12" s="132"/>
      <c r="DBZ12" s="112"/>
      <c r="DCA12" s="133"/>
      <c r="DCB12" s="133"/>
      <c r="DCC12" s="134"/>
      <c r="DCD12" s="131"/>
      <c r="DCE12" s="101"/>
      <c r="DCF12" s="101"/>
      <c r="DCG12" s="132"/>
      <c r="DCH12" s="112"/>
      <c r="DCI12" s="132"/>
      <c r="DCJ12" s="112"/>
      <c r="DCK12" s="132"/>
      <c r="DCL12" s="112"/>
      <c r="DCM12" s="132"/>
      <c r="DCN12" s="112"/>
      <c r="DCO12" s="133"/>
      <c r="DCP12" s="133"/>
      <c r="DCQ12" s="134"/>
      <c r="DCR12" s="131"/>
      <c r="DCS12" s="101"/>
      <c r="DCT12" s="101"/>
      <c r="DCU12" s="132"/>
      <c r="DCV12" s="112"/>
      <c r="DCW12" s="132"/>
      <c r="DCX12" s="112"/>
      <c r="DCY12" s="132"/>
      <c r="DCZ12" s="112"/>
      <c r="DDA12" s="132"/>
      <c r="DDB12" s="112"/>
      <c r="DDC12" s="133"/>
      <c r="DDD12" s="133"/>
      <c r="DDE12" s="134"/>
      <c r="DDF12" s="131"/>
      <c r="DDG12" s="101"/>
      <c r="DDH12" s="101"/>
      <c r="DDI12" s="132"/>
      <c r="DDJ12" s="112"/>
      <c r="DDK12" s="132"/>
      <c r="DDL12" s="112"/>
      <c r="DDM12" s="132"/>
      <c r="DDN12" s="112"/>
      <c r="DDO12" s="132"/>
      <c r="DDP12" s="112"/>
      <c r="DDQ12" s="133"/>
      <c r="DDR12" s="133"/>
      <c r="DDS12" s="134"/>
      <c r="DDT12" s="131"/>
      <c r="DDU12" s="101"/>
      <c r="DDV12" s="101"/>
      <c r="DDW12" s="132"/>
      <c r="DDX12" s="112"/>
      <c r="DDY12" s="132"/>
      <c r="DDZ12" s="112"/>
      <c r="DEA12" s="132"/>
      <c r="DEB12" s="112"/>
      <c r="DEC12" s="132"/>
      <c r="DED12" s="112"/>
      <c r="DEE12" s="133"/>
      <c r="DEF12" s="133"/>
      <c r="DEG12" s="134"/>
      <c r="DEH12" s="131"/>
      <c r="DEI12" s="101"/>
      <c r="DEJ12" s="101"/>
      <c r="DEK12" s="132"/>
      <c r="DEL12" s="112"/>
      <c r="DEM12" s="132"/>
      <c r="DEN12" s="112"/>
      <c r="DEO12" s="132"/>
      <c r="DEP12" s="112"/>
      <c r="DEQ12" s="132"/>
      <c r="DER12" s="112"/>
      <c r="DES12" s="133"/>
      <c r="DET12" s="133"/>
      <c r="DEU12" s="134"/>
      <c r="DEV12" s="131"/>
      <c r="DEW12" s="101"/>
      <c r="DEX12" s="101"/>
      <c r="DEY12" s="132"/>
      <c r="DEZ12" s="112"/>
      <c r="DFA12" s="132"/>
      <c r="DFB12" s="112"/>
      <c r="DFC12" s="132"/>
      <c r="DFD12" s="112"/>
      <c r="DFE12" s="132"/>
      <c r="DFF12" s="112"/>
      <c r="DFG12" s="133"/>
      <c r="DFH12" s="133"/>
      <c r="DFI12" s="134"/>
      <c r="DFJ12" s="131"/>
      <c r="DFK12" s="101"/>
      <c r="DFL12" s="101"/>
      <c r="DFM12" s="132"/>
      <c r="DFN12" s="112"/>
      <c r="DFO12" s="132"/>
      <c r="DFP12" s="112"/>
      <c r="DFQ12" s="132"/>
      <c r="DFR12" s="112"/>
      <c r="DFS12" s="132"/>
      <c r="DFT12" s="112"/>
      <c r="DFU12" s="133"/>
      <c r="DFV12" s="133"/>
      <c r="DFW12" s="134"/>
      <c r="DFX12" s="131"/>
      <c r="DFY12" s="101"/>
      <c r="DFZ12" s="101"/>
      <c r="DGA12" s="132"/>
      <c r="DGB12" s="112"/>
      <c r="DGC12" s="132"/>
      <c r="DGD12" s="112"/>
      <c r="DGE12" s="132"/>
      <c r="DGF12" s="112"/>
      <c r="DGG12" s="132"/>
      <c r="DGH12" s="112"/>
      <c r="DGI12" s="133"/>
      <c r="DGJ12" s="133"/>
      <c r="DGK12" s="134"/>
      <c r="DGL12" s="131"/>
      <c r="DGM12" s="101"/>
      <c r="DGN12" s="101"/>
      <c r="DGO12" s="132"/>
      <c r="DGP12" s="112"/>
      <c r="DGQ12" s="132"/>
      <c r="DGR12" s="112"/>
      <c r="DGS12" s="132"/>
      <c r="DGT12" s="112"/>
      <c r="DGU12" s="132"/>
      <c r="DGV12" s="112"/>
      <c r="DGW12" s="133"/>
      <c r="DGX12" s="133"/>
      <c r="DGY12" s="134"/>
      <c r="DGZ12" s="131"/>
      <c r="DHA12" s="101"/>
      <c r="DHB12" s="101"/>
      <c r="DHC12" s="132"/>
      <c r="DHD12" s="112"/>
      <c r="DHE12" s="132"/>
      <c r="DHF12" s="112"/>
      <c r="DHG12" s="132"/>
      <c r="DHH12" s="112"/>
      <c r="DHI12" s="132"/>
      <c r="DHJ12" s="112"/>
      <c r="DHK12" s="133"/>
      <c r="DHL12" s="133"/>
      <c r="DHM12" s="134"/>
      <c r="DHN12" s="131"/>
      <c r="DHO12" s="101"/>
      <c r="DHP12" s="101"/>
      <c r="DHQ12" s="132"/>
      <c r="DHR12" s="112"/>
      <c r="DHS12" s="132"/>
      <c r="DHT12" s="112"/>
      <c r="DHU12" s="132"/>
      <c r="DHV12" s="112"/>
      <c r="DHW12" s="132"/>
      <c r="DHX12" s="112"/>
      <c r="DHY12" s="133"/>
      <c r="DHZ12" s="133"/>
      <c r="DIA12" s="134"/>
      <c r="DIB12" s="131"/>
      <c r="DIC12" s="101"/>
      <c r="DID12" s="101"/>
      <c r="DIE12" s="132"/>
      <c r="DIF12" s="112"/>
      <c r="DIG12" s="132"/>
      <c r="DIH12" s="112"/>
      <c r="DII12" s="132"/>
      <c r="DIJ12" s="112"/>
      <c r="DIK12" s="132"/>
      <c r="DIL12" s="112"/>
      <c r="DIM12" s="133"/>
      <c r="DIN12" s="133"/>
      <c r="DIO12" s="134"/>
      <c r="DIP12" s="131"/>
      <c r="DIQ12" s="101"/>
      <c r="DIR12" s="101"/>
      <c r="DIS12" s="132"/>
      <c r="DIT12" s="112"/>
      <c r="DIU12" s="132"/>
      <c r="DIV12" s="112"/>
      <c r="DIW12" s="132"/>
      <c r="DIX12" s="112"/>
      <c r="DIY12" s="132"/>
      <c r="DIZ12" s="112"/>
      <c r="DJA12" s="133"/>
      <c r="DJB12" s="133"/>
      <c r="DJC12" s="134"/>
      <c r="DJD12" s="131"/>
      <c r="DJE12" s="101"/>
      <c r="DJF12" s="101"/>
      <c r="DJG12" s="132"/>
      <c r="DJH12" s="112"/>
      <c r="DJI12" s="132"/>
      <c r="DJJ12" s="112"/>
      <c r="DJK12" s="132"/>
      <c r="DJL12" s="112"/>
      <c r="DJM12" s="132"/>
      <c r="DJN12" s="112"/>
      <c r="DJO12" s="133"/>
      <c r="DJP12" s="133"/>
      <c r="DJQ12" s="134"/>
      <c r="DJR12" s="131"/>
      <c r="DJS12" s="101"/>
      <c r="DJT12" s="101"/>
      <c r="DJU12" s="132"/>
      <c r="DJV12" s="112"/>
      <c r="DJW12" s="132"/>
      <c r="DJX12" s="112"/>
      <c r="DJY12" s="132"/>
      <c r="DJZ12" s="112"/>
      <c r="DKA12" s="132"/>
      <c r="DKB12" s="112"/>
      <c r="DKC12" s="133"/>
      <c r="DKD12" s="133"/>
      <c r="DKE12" s="134"/>
      <c r="DKF12" s="131"/>
      <c r="DKG12" s="101"/>
      <c r="DKH12" s="101"/>
      <c r="DKI12" s="132"/>
      <c r="DKJ12" s="112"/>
      <c r="DKK12" s="132"/>
      <c r="DKL12" s="112"/>
      <c r="DKM12" s="132"/>
      <c r="DKN12" s="112"/>
      <c r="DKO12" s="132"/>
      <c r="DKP12" s="112"/>
      <c r="DKQ12" s="133"/>
      <c r="DKR12" s="133"/>
      <c r="DKS12" s="134"/>
      <c r="DKT12" s="131"/>
      <c r="DKU12" s="101"/>
      <c r="DKV12" s="101"/>
      <c r="DKW12" s="132"/>
      <c r="DKX12" s="112"/>
      <c r="DKY12" s="132"/>
      <c r="DKZ12" s="112"/>
      <c r="DLA12" s="132"/>
      <c r="DLB12" s="112"/>
      <c r="DLC12" s="132"/>
      <c r="DLD12" s="112"/>
      <c r="DLE12" s="133"/>
      <c r="DLF12" s="133"/>
      <c r="DLG12" s="134"/>
      <c r="DLH12" s="131"/>
      <c r="DLI12" s="101"/>
      <c r="DLJ12" s="101"/>
      <c r="DLK12" s="132"/>
      <c r="DLL12" s="112"/>
      <c r="DLM12" s="132"/>
      <c r="DLN12" s="112"/>
      <c r="DLO12" s="132"/>
      <c r="DLP12" s="112"/>
      <c r="DLQ12" s="132"/>
      <c r="DLR12" s="112"/>
      <c r="DLS12" s="133"/>
      <c r="DLT12" s="133"/>
      <c r="DLU12" s="134"/>
      <c r="DLV12" s="131"/>
      <c r="DLW12" s="101"/>
      <c r="DLX12" s="101"/>
      <c r="DLY12" s="132"/>
      <c r="DLZ12" s="112"/>
      <c r="DMA12" s="132"/>
      <c r="DMB12" s="112"/>
      <c r="DMC12" s="132"/>
      <c r="DMD12" s="112"/>
      <c r="DME12" s="132"/>
      <c r="DMF12" s="112"/>
      <c r="DMG12" s="133"/>
      <c r="DMH12" s="133"/>
      <c r="DMI12" s="134"/>
      <c r="DMJ12" s="131"/>
      <c r="DMK12" s="101"/>
      <c r="DML12" s="101"/>
      <c r="DMM12" s="132"/>
      <c r="DMN12" s="112"/>
      <c r="DMO12" s="132"/>
      <c r="DMP12" s="112"/>
      <c r="DMQ12" s="132"/>
      <c r="DMR12" s="112"/>
      <c r="DMS12" s="132"/>
      <c r="DMT12" s="112"/>
      <c r="DMU12" s="133"/>
      <c r="DMV12" s="133"/>
      <c r="DMW12" s="134"/>
      <c r="DMX12" s="131"/>
      <c r="DMY12" s="101"/>
      <c r="DMZ12" s="101"/>
      <c r="DNA12" s="132"/>
      <c r="DNB12" s="112"/>
      <c r="DNC12" s="132"/>
      <c r="DND12" s="112"/>
      <c r="DNE12" s="132"/>
      <c r="DNF12" s="112"/>
      <c r="DNG12" s="132"/>
      <c r="DNH12" s="112"/>
      <c r="DNI12" s="133"/>
      <c r="DNJ12" s="133"/>
      <c r="DNK12" s="134"/>
      <c r="DNL12" s="131"/>
      <c r="DNM12" s="101"/>
      <c r="DNN12" s="101"/>
      <c r="DNO12" s="132"/>
      <c r="DNP12" s="112"/>
      <c r="DNQ12" s="132"/>
      <c r="DNR12" s="112"/>
      <c r="DNS12" s="132"/>
      <c r="DNT12" s="112"/>
      <c r="DNU12" s="132"/>
      <c r="DNV12" s="112"/>
      <c r="DNW12" s="133"/>
      <c r="DNX12" s="133"/>
      <c r="DNY12" s="134"/>
      <c r="DNZ12" s="131"/>
      <c r="DOA12" s="101"/>
      <c r="DOB12" s="101"/>
      <c r="DOC12" s="132"/>
      <c r="DOD12" s="112"/>
      <c r="DOE12" s="132"/>
      <c r="DOF12" s="112"/>
      <c r="DOG12" s="132"/>
      <c r="DOH12" s="112"/>
      <c r="DOI12" s="132"/>
      <c r="DOJ12" s="112"/>
      <c r="DOK12" s="133"/>
      <c r="DOL12" s="133"/>
      <c r="DOM12" s="134"/>
      <c r="DON12" s="131"/>
      <c r="DOO12" s="101"/>
      <c r="DOP12" s="101"/>
      <c r="DOQ12" s="132"/>
      <c r="DOR12" s="112"/>
      <c r="DOS12" s="132"/>
      <c r="DOT12" s="112"/>
      <c r="DOU12" s="132"/>
      <c r="DOV12" s="112"/>
      <c r="DOW12" s="132"/>
      <c r="DOX12" s="112"/>
      <c r="DOY12" s="133"/>
      <c r="DOZ12" s="133"/>
      <c r="DPA12" s="134"/>
      <c r="DPB12" s="131"/>
      <c r="DPC12" s="101"/>
      <c r="DPD12" s="101"/>
      <c r="DPE12" s="132"/>
      <c r="DPF12" s="112"/>
      <c r="DPG12" s="132"/>
      <c r="DPH12" s="112"/>
      <c r="DPI12" s="132"/>
      <c r="DPJ12" s="112"/>
      <c r="DPK12" s="132"/>
      <c r="DPL12" s="112"/>
      <c r="DPM12" s="133"/>
      <c r="DPN12" s="133"/>
      <c r="DPO12" s="134"/>
      <c r="DPP12" s="131"/>
      <c r="DPQ12" s="101"/>
      <c r="DPR12" s="101"/>
      <c r="DPS12" s="132"/>
      <c r="DPT12" s="112"/>
      <c r="DPU12" s="132"/>
      <c r="DPV12" s="112"/>
      <c r="DPW12" s="132"/>
      <c r="DPX12" s="112"/>
      <c r="DPY12" s="132"/>
      <c r="DPZ12" s="112"/>
      <c r="DQA12" s="133"/>
      <c r="DQB12" s="133"/>
      <c r="DQC12" s="134"/>
      <c r="DQD12" s="131"/>
      <c r="DQE12" s="101"/>
      <c r="DQF12" s="101"/>
      <c r="DQG12" s="132"/>
      <c r="DQH12" s="112"/>
      <c r="DQI12" s="132"/>
      <c r="DQJ12" s="112"/>
      <c r="DQK12" s="132"/>
      <c r="DQL12" s="112"/>
      <c r="DQM12" s="132"/>
      <c r="DQN12" s="112"/>
      <c r="DQO12" s="133"/>
      <c r="DQP12" s="133"/>
      <c r="DQQ12" s="134"/>
      <c r="DQR12" s="131"/>
      <c r="DQS12" s="101"/>
      <c r="DQT12" s="101"/>
      <c r="DQU12" s="132"/>
      <c r="DQV12" s="112"/>
      <c r="DQW12" s="132"/>
      <c r="DQX12" s="112"/>
      <c r="DQY12" s="132"/>
      <c r="DQZ12" s="112"/>
      <c r="DRA12" s="132"/>
      <c r="DRB12" s="112"/>
      <c r="DRC12" s="133"/>
      <c r="DRD12" s="133"/>
      <c r="DRE12" s="134"/>
      <c r="DRF12" s="131"/>
      <c r="DRG12" s="101"/>
      <c r="DRH12" s="101"/>
      <c r="DRI12" s="132"/>
      <c r="DRJ12" s="112"/>
      <c r="DRK12" s="132"/>
      <c r="DRL12" s="112"/>
      <c r="DRM12" s="132"/>
      <c r="DRN12" s="112"/>
      <c r="DRO12" s="132"/>
      <c r="DRP12" s="112"/>
      <c r="DRQ12" s="133"/>
      <c r="DRR12" s="133"/>
      <c r="DRS12" s="134"/>
      <c r="DRT12" s="131"/>
      <c r="DRU12" s="101"/>
      <c r="DRV12" s="101"/>
      <c r="DRW12" s="132"/>
      <c r="DRX12" s="112"/>
      <c r="DRY12" s="132"/>
      <c r="DRZ12" s="112"/>
      <c r="DSA12" s="132"/>
      <c r="DSB12" s="112"/>
      <c r="DSC12" s="132"/>
      <c r="DSD12" s="112"/>
      <c r="DSE12" s="133"/>
      <c r="DSF12" s="133"/>
      <c r="DSG12" s="134"/>
      <c r="DSH12" s="131"/>
      <c r="DSI12" s="101"/>
      <c r="DSJ12" s="101"/>
      <c r="DSK12" s="132"/>
      <c r="DSL12" s="112"/>
      <c r="DSM12" s="132"/>
      <c r="DSN12" s="112"/>
      <c r="DSO12" s="132"/>
      <c r="DSP12" s="112"/>
      <c r="DSQ12" s="132"/>
      <c r="DSR12" s="112"/>
      <c r="DSS12" s="133"/>
      <c r="DST12" s="133"/>
      <c r="DSU12" s="134"/>
      <c r="DSV12" s="131"/>
      <c r="DSW12" s="101"/>
      <c r="DSX12" s="101"/>
      <c r="DSY12" s="132"/>
      <c r="DSZ12" s="112"/>
      <c r="DTA12" s="132"/>
      <c r="DTB12" s="112"/>
      <c r="DTC12" s="132"/>
      <c r="DTD12" s="112"/>
      <c r="DTE12" s="132"/>
      <c r="DTF12" s="112"/>
      <c r="DTG12" s="133"/>
      <c r="DTH12" s="133"/>
      <c r="DTI12" s="134"/>
      <c r="DTJ12" s="131"/>
      <c r="DTK12" s="101"/>
      <c r="DTL12" s="101"/>
      <c r="DTM12" s="132"/>
      <c r="DTN12" s="112"/>
      <c r="DTO12" s="132"/>
      <c r="DTP12" s="112"/>
      <c r="DTQ12" s="132"/>
      <c r="DTR12" s="112"/>
      <c r="DTS12" s="132"/>
      <c r="DTT12" s="112"/>
      <c r="DTU12" s="133"/>
      <c r="DTV12" s="133"/>
      <c r="DTW12" s="134"/>
      <c r="DTX12" s="131"/>
      <c r="DTY12" s="101"/>
      <c r="DTZ12" s="101"/>
      <c r="DUA12" s="132"/>
      <c r="DUB12" s="112"/>
      <c r="DUC12" s="132"/>
      <c r="DUD12" s="112"/>
      <c r="DUE12" s="132"/>
      <c r="DUF12" s="112"/>
      <c r="DUG12" s="132"/>
      <c r="DUH12" s="112"/>
      <c r="DUI12" s="133"/>
      <c r="DUJ12" s="133"/>
      <c r="DUK12" s="134"/>
      <c r="DUL12" s="131"/>
      <c r="DUM12" s="101"/>
      <c r="DUN12" s="101"/>
      <c r="DUO12" s="132"/>
      <c r="DUP12" s="112"/>
      <c r="DUQ12" s="132"/>
      <c r="DUR12" s="112"/>
      <c r="DUS12" s="132"/>
      <c r="DUT12" s="112"/>
      <c r="DUU12" s="132"/>
      <c r="DUV12" s="112"/>
      <c r="DUW12" s="133"/>
      <c r="DUX12" s="133"/>
      <c r="DUY12" s="134"/>
      <c r="DUZ12" s="131"/>
      <c r="DVA12" s="101"/>
      <c r="DVB12" s="101"/>
      <c r="DVC12" s="132"/>
      <c r="DVD12" s="112"/>
      <c r="DVE12" s="132"/>
      <c r="DVF12" s="112"/>
      <c r="DVG12" s="132"/>
      <c r="DVH12" s="112"/>
      <c r="DVI12" s="132"/>
      <c r="DVJ12" s="112"/>
      <c r="DVK12" s="133"/>
      <c r="DVL12" s="133"/>
      <c r="DVM12" s="134"/>
      <c r="DVN12" s="131"/>
      <c r="DVO12" s="101"/>
      <c r="DVP12" s="101"/>
      <c r="DVQ12" s="132"/>
      <c r="DVR12" s="112"/>
      <c r="DVS12" s="132"/>
      <c r="DVT12" s="112"/>
      <c r="DVU12" s="132"/>
      <c r="DVV12" s="112"/>
      <c r="DVW12" s="132"/>
      <c r="DVX12" s="112"/>
      <c r="DVY12" s="133"/>
      <c r="DVZ12" s="133"/>
      <c r="DWA12" s="134"/>
      <c r="DWB12" s="131"/>
      <c r="DWC12" s="101"/>
      <c r="DWD12" s="101"/>
      <c r="DWE12" s="132"/>
      <c r="DWF12" s="112"/>
      <c r="DWG12" s="132"/>
      <c r="DWH12" s="112"/>
      <c r="DWI12" s="132"/>
      <c r="DWJ12" s="112"/>
      <c r="DWK12" s="132"/>
      <c r="DWL12" s="112"/>
      <c r="DWM12" s="133"/>
      <c r="DWN12" s="133"/>
      <c r="DWO12" s="134"/>
      <c r="DWP12" s="131"/>
      <c r="DWQ12" s="101"/>
      <c r="DWR12" s="101"/>
      <c r="DWS12" s="132"/>
      <c r="DWT12" s="112"/>
      <c r="DWU12" s="132"/>
      <c r="DWV12" s="112"/>
      <c r="DWW12" s="132"/>
      <c r="DWX12" s="112"/>
      <c r="DWY12" s="132"/>
      <c r="DWZ12" s="112"/>
      <c r="DXA12" s="133"/>
      <c r="DXB12" s="133"/>
      <c r="DXC12" s="134"/>
      <c r="DXD12" s="131"/>
      <c r="DXE12" s="101"/>
      <c r="DXF12" s="101"/>
      <c r="DXG12" s="132"/>
      <c r="DXH12" s="112"/>
      <c r="DXI12" s="132"/>
      <c r="DXJ12" s="112"/>
      <c r="DXK12" s="132"/>
      <c r="DXL12" s="112"/>
      <c r="DXM12" s="132"/>
      <c r="DXN12" s="112"/>
      <c r="DXO12" s="133"/>
      <c r="DXP12" s="133"/>
      <c r="DXQ12" s="134"/>
      <c r="DXR12" s="131"/>
      <c r="DXS12" s="101"/>
      <c r="DXT12" s="101"/>
      <c r="DXU12" s="132"/>
      <c r="DXV12" s="112"/>
      <c r="DXW12" s="132"/>
      <c r="DXX12" s="112"/>
      <c r="DXY12" s="132"/>
      <c r="DXZ12" s="112"/>
      <c r="DYA12" s="132"/>
      <c r="DYB12" s="112"/>
      <c r="DYC12" s="133"/>
      <c r="DYD12" s="133"/>
      <c r="DYE12" s="134"/>
      <c r="DYF12" s="131"/>
      <c r="DYG12" s="101"/>
      <c r="DYH12" s="101"/>
      <c r="DYI12" s="132"/>
      <c r="DYJ12" s="112"/>
      <c r="DYK12" s="132"/>
      <c r="DYL12" s="112"/>
      <c r="DYM12" s="132"/>
      <c r="DYN12" s="112"/>
      <c r="DYO12" s="132"/>
      <c r="DYP12" s="112"/>
      <c r="DYQ12" s="133"/>
      <c r="DYR12" s="133"/>
      <c r="DYS12" s="134"/>
      <c r="DYT12" s="131"/>
      <c r="DYU12" s="101"/>
      <c r="DYV12" s="101"/>
      <c r="DYW12" s="132"/>
      <c r="DYX12" s="112"/>
      <c r="DYY12" s="132"/>
      <c r="DYZ12" s="112"/>
      <c r="DZA12" s="132"/>
      <c r="DZB12" s="112"/>
      <c r="DZC12" s="132"/>
      <c r="DZD12" s="112"/>
      <c r="DZE12" s="133"/>
      <c r="DZF12" s="133"/>
      <c r="DZG12" s="134"/>
      <c r="DZH12" s="131"/>
      <c r="DZI12" s="101"/>
      <c r="DZJ12" s="101"/>
      <c r="DZK12" s="132"/>
      <c r="DZL12" s="112"/>
      <c r="DZM12" s="132"/>
      <c r="DZN12" s="112"/>
      <c r="DZO12" s="132"/>
      <c r="DZP12" s="112"/>
      <c r="DZQ12" s="132"/>
      <c r="DZR12" s="112"/>
      <c r="DZS12" s="133"/>
      <c r="DZT12" s="133"/>
      <c r="DZU12" s="134"/>
      <c r="DZV12" s="131"/>
      <c r="DZW12" s="101"/>
      <c r="DZX12" s="101"/>
      <c r="DZY12" s="132"/>
      <c r="DZZ12" s="112"/>
      <c r="EAA12" s="132"/>
      <c r="EAB12" s="112"/>
      <c r="EAC12" s="132"/>
      <c r="EAD12" s="112"/>
      <c r="EAE12" s="132"/>
      <c r="EAF12" s="112"/>
      <c r="EAG12" s="133"/>
      <c r="EAH12" s="133"/>
      <c r="EAI12" s="134"/>
      <c r="EAJ12" s="131"/>
      <c r="EAK12" s="101"/>
      <c r="EAL12" s="101"/>
      <c r="EAM12" s="132"/>
      <c r="EAN12" s="112"/>
      <c r="EAO12" s="132"/>
      <c r="EAP12" s="112"/>
      <c r="EAQ12" s="132"/>
      <c r="EAR12" s="112"/>
      <c r="EAS12" s="132"/>
      <c r="EAT12" s="112"/>
      <c r="EAU12" s="133"/>
      <c r="EAV12" s="133"/>
      <c r="EAW12" s="134"/>
      <c r="EAX12" s="131"/>
      <c r="EAY12" s="101"/>
      <c r="EAZ12" s="101"/>
      <c r="EBA12" s="132"/>
      <c r="EBB12" s="112"/>
      <c r="EBC12" s="132"/>
      <c r="EBD12" s="112"/>
      <c r="EBE12" s="132"/>
      <c r="EBF12" s="112"/>
      <c r="EBG12" s="132"/>
      <c r="EBH12" s="112"/>
      <c r="EBI12" s="133"/>
      <c r="EBJ12" s="133"/>
      <c r="EBK12" s="134"/>
      <c r="EBL12" s="131"/>
      <c r="EBM12" s="101"/>
      <c r="EBN12" s="101"/>
      <c r="EBO12" s="132"/>
      <c r="EBP12" s="112"/>
      <c r="EBQ12" s="132"/>
      <c r="EBR12" s="112"/>
      <c r="EBS12" s="132"/>
      <c r="EBT12" s="112"/>
      <c r="EBU12" s="132"/>
      <c r="EBV12" s="112"/>
      <c r="EBW12" s="133"/>
      <c r="EBX12" s="133"/>
      <c r="EBY12" s="134"/>
      <c r="EBZ12" s="131"/>
      <c r="ECA12" s="101"/>
      <c r="ECB12" s="101"/>
      <c r="ECC12" s="132"/>
      <c r="ECD12" s="112"/>
      <c r="ECE12" s="132"/>
      <c r="ECF12" s="112"/>
      <c r="ECG12" s="132"/>
      <c r="ECH12" s="112"/>
      <c r="ECI12" s="132"/>
      <c r="ECJ12" s="112"/>
      <c r="ECK12" s="133"/>
      <c r="ECL12" s="133"/>
      <c r="ECM12" s="134"/>
      <c r="ECN12" s="131"/>
      <c r="ECO12" s="101"/>
      <c r="ECP12" s="101"/>
      <c r="ECQ12" s="132"/>
      <c r="ECR12" s="112"/>
      <c r="ECS12" s="132"/>
      <c r="ECT12" s="112"/>
      <c r="ECU12" s="132"/>
      <c r="ECV12" s="112"/>
      <c r="ECW12" s="132"/>
      <c r="ECX12" s="112"/>
      <c r="ECY12" s="133"/>
      <c r="ECZ12" s="133"/>
      <c r="EDA12" s="134"/>
      <c r="EDB12" s="131"/>
      <c r="EDC12" s="101"/>
      <c r="EDD12" s="101"/>
      <c r="EDE12" s="132"/>
      <c r="EDF12" s="112"/>
      <c r="EDG12" s="132"/>
      <c r="EDH12" s="112"/>
      <c r="EDI12" s="132"/>
      <c r="EDJ12" s="112"/>
      <c r="EDK12" s="132"/>
      <c r="EDL12" s="112"/>
      <c r="EDM12" s="133"/>
      <c r="EDN12" s="133"/>
      <c r="EDO12" s="134"/>
      <c r="EDP12" s="131"/>
      <c r="EDQ12" s="101"/>
      <c r="EDR12" s="101"/>
      <c r="EDS12" s="132"/>
      <c r="EDT12" s="112"/>
      <c r="EDU12" s="132"/>
      <c r="EDV12" s="112"/>
      <c r="EDW12" s="132"/>
      <c r="EDX12" s="112"/>
      <c r="EDY12" s="132"/>
      <c r="EDZ12" s="112"/>
      <c r="EEA12" s="133"/>
      <c r="EEB12" s="133"/>
      <c r="EEC12" s="134"/>
      <c r="EED12" s="131"/>
      <c r="EEE12" s="101"/>
      <c r="EEF12" s="101"/>
      <c r="EEG12" s="132"/>
      <c r="EEH12" s="112"/>
      <c r="EEI12" s="132"/>
      <c r="EEJ12" s="112"/>
      <c r="EEK12" s="132"/>
      <c r="EEL12" s="112"/>
      <c r="EEM12" s="132"/>
      <c r="EEN12" s="112"/>
      <c r="EEO12" s="133"/>
      <c r="EEP12" s="133"/>
      <c r="EEQ12" s="134"/>
      <c r="EER12" s="131"/>
      <c r="EES12" s="101"/>
      <c r="EET12" s="101"/>
      <c r="EEU12" s="132"/>
      <c r="EEV12" s="112"/>
      <c r="EEW12" s="132"/>
      <c r="EEX12" s="112"/>
      <c r="EEY12" s="132"/>
      <c r="EEZ12" s="112"/>
      <c r="EFA12" s="132"/>
      <c r="EFB12" s="112"/>
      <c r="EFC12" s="133"/>
      <c r="EFD12" s="133"/>
      <c r="EFE12" s="134"/>
      <c r="EFF12" s="131"/>
      <c r="EFG12" s="101"/>
      <c r="EFH12" s="101"/>
      <c r="EFI12" s="132"/>
      <c r="EFJ12" s="112"/>
      <c r="EFK12" s="132"/>
      <c r="EFL12" s="112"/>
      <c r="EFM12" s="132"/>
      <c r="EFN12" s="112"/>
      <c r="EFO12" s="132"/>
      <c r="EFP12" s="112"/>
      <c r="EFQ12" s="133"/>
      <c r="EFR12" s="133"/>
      <c r="EFS12" s="134"/>
      <c r="EFT12" s="131"/>
      <c r="EFU12" s="101"/>
      <c r="EFV12" s="101"/>
      <c r="EFW12" s="132"/>
      <c r="EFX12" s="112"/>
      <c r="EFY12" s="132"/>
      <c r="EFZ12" s="112"/>
      <c r="EGA12" s="132"/>
      <c r="EGB12" s="112"/>
      <c r="EGC12" s="132"/>
      <c r="EGD12" s="112"/>
      <c r="EGE12" s="133"/>
      <c r="EGF12" s="133"/>
      <c r="EGG12" s="134"/>
      <c r="EGH12" s="131"/>
      <c r="EGI12" s="101"/>
      <c r="EGJ12" s="101"/>
      <c r="EGK12" s="132"/>
      <c r="EGL12" s="112"/>
      <c r="EGM12" s="132"/>
      <c r="EGN12" s="112"/>
      <c r="EGO12" s="132"/>
      <c r="EGP12" s="112"/>
      <c r="EGQ12" s="132"/>
      <c r="EGR12" s="112"/>
      <c r="EGS12" s="133"/>
      <c r="EGT12" s="133"/>
      <c r="EGU12" s="134"/>
      <c r="EGV12" s="131"/>
      <c r="EGW12" s="101"/>
      <c r="EGX12" s="101"/>
      <c r="EGY12" s="132"/>
      <c r="EGZ12" s="112"/>
      <c r="EHA12" s="132"/>
      <c r="EHB12" s="112"/>
      <c r="EHC12" s="132"/>
      <c r="EHD12" s="112"/>
      <c r="EHE12" s="132"/>
      <c r="EHF12" s="112"/>
      <c r="EHG12" s="133"/>
      <c r="EHH12" s="133"/>
      <c r="EHI12" s="134"/>
      <c r="EHJ12" s="131"/>
      <c r="EHK12" s="101"/>
      <c r="EHL12" s="101"/>
      <c r="EHM12" s="132"/>
      <c r="EHN12" s="112"/>
      <c r="EHO12" s="132"/>
      <c r="EHP12" s="112"/>
      <c r="EHQ12" s="132"/>
      <c r="EHR12" s="112"/>
      <c r="EHS12" s="132"/>
      <c r="EHT12" s="112"/>
      <c r="EHU12" s="133"/>
      <c r="EHV12" s="133"/>
      <c r="EHW12" s="134"/>
      <c r="EHX12" s="131"/>
      <c r="EHY12" s="101"/>
      <c r="EHZ12" s="101"/>
      <c r="EIA12" s="132"/>
      <c r="EIB12" s="112"/>
      <c r="EIC12" s="132"/>
      <c r="EID12" s="112"/>
      <c r="EIE12" s="132"/>
      <c r="EIF12" s="112"/>
      <c r="EIG12" s="132"/>
      <c r="EIH12" s="112"/>
      <c r="EII12" s="133"/>
      <c r="EIJ12" s="133"/>
      <c r="EIK12" s="134"/>
      <c r="EIL12" s="131"/>
      <c r="EIM12" s="101"/>
      <c r="EIN12" s="101"/>
      <c r="EIO12" s="132"/>
      <c r="EIP12" s="112"/>
      <c r="EIQ12" s="132"/>
      <c r="EIR12" s="112"/>
      <c r="EIS12" s="132"/>
      <c r="EIT12" s="112"/>
      <c r="EIU12" s="132"/>
      <c r="EIV12" s="112"/>
      <c r="EIW12" s="133"/>
      <c r="EIX12" s="133"/>
      <c r="EIY12" s="134"/>
      <c r="EIZ12" s="131"/>
      <c r="EJA12" s="101"/>
      <c r="EJB12" s="101"/>
      <c r="EJC12" s="132"/>
      <c r="EJD12" s="112"/>
      <c r="EJE12" s="132"/>
      <c r="EJF12" s="112"/>
      <c r="EJG12" s="132"/>
      <c r="EJH12" s="112"/>
      <c r="EJI12" s="132"/>
      <c r="EJJ12" s="112"/>
      <c r="EJK12" s="133"/>
      <c r="EJL12" s="133"/>
      <c r="EJM12" s="134"/>
      <c r="EJN12" s="131"/>
      <c r="EJO12" s="101"/>
      <c r="EJP12" s="101"/>
      <c r="EJQ12" s="132"/>
      <c r="EJR12" s="112"/>
      <c r="EJS12" s="132"/>
      <c r="EJT12" s="112"/>
      <c r="EJU12" s="132"/>
      <c r="EJV12" s="112"/>
      <c r="EJW12" s="132"/>
      <c r="EJX12" s="112"/>
      <c r="EJY12" s="133"/>
      <c r="EJZ12" s="133"/>
      <c r="EKA12" s="134"/>
      <c r="EKB12" s="131"/>
      <c r="EKC12" s="101"/>
      <c r="EKD12" s="101"/>
      <c r="EKE12" s="132"/>
      <c r="EKF12" s="112"/>
      <c r="EKG12" s="132"/>
      <c r="EKH12" s="112"/>
      <c r="EKI12" s="132"/>
      <c r="EKJ12" s="112"/>
      <c r="EKK12" s="132"/>
      <c r="EKL12" s="112"/>
      <c r="EKM12" s="133"/>
      <c r="EKN12" s="133"/>
      <c r="EKO12" s="134"/>
      <c r="EKP12" s="131"/>
      <c r="EKQ12" s="101"/>
      <c r="EKR12" s="101"/>
      <c r="EKS12" s="132"/>
      <c r="EKT12" s="112"/>
      <c r="EKU12" s="132"/>
      <c r="EKV12" s="112"/>
      <c r="EKW12" s="132"/>
      <c r="EKX12" s="112"/>
      <c r="EKY12" s="132"/>
      <c r="EKZ12" s="112"/>
      <c r="ELA12" s="133"/>
      <c r="ELB12" s="133"/>
      <c r="ELC12" s="134"/>
      <c r="ELD12" s="131"/>
      <c r="ELE12" s="101"/>
      <c r="ELF12" s="101"/>
      <c r="ELG12" s="132"/>
      <c r="ELH12" s="112"/>
      <c r="ELI12" s="132"/>
      <c r="ELJ12" s="112"/>
      <c r="ELK12" s="132"/>
      <c r="ELL12" s="112"/>
      <c r="ELM12" s="132"/>
      <c r="ELN12" s="112"/>
      <c r="ELO12" s="133"/>
      <c r="ELP12" s="133"/>
      <c r="ELQ12" s="134"/>
      <c r="ELR12" s="131"/>
      <c r="ELS12" s="101"/>
      <c r="ELT12" s="101"/>
      <c r="ELU12" s="132"/>
      <c r="ELV12" s="112"/>
      <c r="ELW12" s="132"/>
      <c r="ELX12" s="112"/>
      <c r="ELY12" s="132"/>
      <c r="ELZ12" s="112"/>
      <c r="EMA12" s="132"/>
      <c r="EMB12" s="112"/>
      <c r="EMC12" s="133"/>
      <c r="EMD12" s="133"/>
      <c r="EME12" s="134"/>
      <c r="EMF12" s="131"/>
      <c r="EMG12" s="101"/>
      <c r="EMH12" s="101"/>
      <c r="EMI12" s="132"/>
      <c r="EMJ12" s="112"/>
      <c r="EMK12" s="132"/>
      <c r="EML12" s="112"/>
      <c r="EMM12" s="132"/>
      <c r="EMN12" s="112"/>
      <c r="EMO12" s="132"/>
      <c r="EMP12" s="112"/>
      <c r="EMQ12" s="133"/>
      <c r="EMR12" s="133"/>
      <c r="EMS12" s="134"/>
      <c r="EMT12" s="131"/>
      <c r="EMU12" s="101"/>
      <c r="EMV12" s="101"/>
      <c r="EMW12" s="132"/>
      <c r="EMX12" s="112"/>
      <c r="EMY12" s="132"/>
      <c r="EMZ12" s="112"/>
      <c r="ENA12" s="132"/>
      <c r="ENB12" s="112"/>
      <c r="ENC12" s="132"/>
      <c r="END12" s="112"/>
      <c r="ENE12" s="133"/>
      <c r="ENF12" s="133"/>
      <c r="ENG12" s="134"/>
      <c r="ENH12" s="131"/>
      <c r="ENI12" s="101"/>
      <c r="ENJ12" s="101"/>
      <c r="ENK12" s="132"/>
      <c r="ENL12" s="112"/>
      <c r="ENM12" s="132"/>
      <c r="ENN12" s="112"/>
      <c r="ENO12" s="132"/>
      <c r="ENP12" s="112"/>
      <c r="ENQ12" s="132"/>
      <c r="ENR12" s="112"/>
      <c r="ENS12" s="133"/>
      <c r="ENT12" s="133"/>
      <c r="ENU12" s="134"/>
      <c r="ENV12" s="131"/>
      <c r="ENW12" s="101"/>
      <c r="ENX12" s="101"/>
      <c r="ENY12" s="132"/>
      <c r="ENZ12" s="112"/>
      <c r="EOA12" s="132"/>
      <c r="EOB12" s="112"/>
      <c r="EOC12" s="132"/>
      <c r="EOD12" s="112"/>
      <c r="EOE12" s="132"/>
      <c r="EOF12" s="112"/>
      <c r="EOG12" s="133"/>
      <c r="EOH12" s="133"/>
      <c r="EOI12" s="134"/>
      <c r="EOJ12" s="131"/>
      <c r="EOK12" s="101"/>
      <c r="EOL12" s="101"/>
      <c r="EOM12" s="132"/>
      <c r="EON12" s="112"/>
      <c r="EOO12" s="132"/>
      <c r="EOP12" s="112"/>
      <c r="EOQ12" s="132"/>
      <c r="EOR12" s="112"/>
      <c r="EOS12" s="132"/>
      <c r="EOT12" s="112"/>
      <c r="EOU12" s="133"/>
      <c r="EOV12" s="133"/>
      <c r="EOW12" s="134"/>
      <c r="EOX12" s="131"/>
      <c r="EOY12" s="101"/>
      <c r="EOZ12" s="101"/>
      <c r="EPA12" s="132"/>
      <c r="EPB12" s="112"/>
      <c r="EPC12" s="132"/>
      <c r="EPD12" s="112"/>
      <c r="EPE12" s="132"/>
      <c r="EPF12" s="112"/>
      <c r="EPG12" s="132"/>
      <c r="EPH12" s="112"/>
      <c r="EPI12" s="133"/>
      <c r="EPJ12" s="133"/>
      <c r="EPK12" s="134"/>
      <c r="EPL12" s="131"/>
      <c r="EPM12" s="101"/>
      <c r="EPN12" s="101"/>
      <c r="EPO12" s="132"/>
      <c r="EPP12" s="112"/>
      <c r="EPQ12" s="132"/>
      <c r="EPR12" s="112"/>
      <c r="EPS12" s="132"/>
      <c r="EPT12" s="112"/>
      <c r="EPU12" s="132"/>
      <c r="EPV12" s="112"/>
      <c r="EPW12" s="133"/>
      <c r="EPX12" s="133"/>
      <c r="EPY12" s="134"/>
      <c r="EPZ12" s="131"/>
      <c r="EQA12" s="101"/>
      <c r="EQB12" s="101"/>
      <c r="EQC12" s="132"/>
      <c r="EQD12" s="112"/>
      <c r="EQE12" s="132"/>
      <c r="EQF12" s="112"/>
      <c r="EQG12" s="132"/>
      <c r="EQH12" s="112"/>
      <c r="EQI12" s="132"/>
      <c r="EQJ12" s="112"/>
      <c r="EQK12" s="133"/>
      <c r="EQL12" s="133"/>
      <c r="EQM12" s="134"/>
      <c r="EQN12" s="131"/>
      <c r="EQO12" s="101"/>
      <c r="EQP12" s="101"/>
      <c r="EQQ12" s="132"/>
      <c r="EQR12" s="112"/>
      <c r="EQS12" s="132"/>
      <c r="EQT12" s="112"/>
      <c r="EQU12" s="132"/>
      <c r="EQV12" s="112"/>
      <c r="EQW12" s="132"/>
      <c r="EQX12" s="112"/>
      <c r="EQY12" s="133"/>
      <c r="EQZ12" s="133"/>
      <c r="ERA12" s="134"/>
      <c r="ERB12" s="131"/>
      <c r="ERC12" s="101"/>
      <c r="ERD12" s="101"/>
      <c r="ERE12" s="132"/>
      <c r="ERF12" s="112"/>
      <c r="ERG12" s="132"/>
      <c r="ERH12" s="112"/>
      <c r="ERI12" s="132"/>
      <c r="ERJ12" s="112"/>
      <c r="ERK12" s="132"/>
      <c r="ERL12" s="112"/>
      <c r="ERM12" s="133"/>
      <c r="ERN12" s="133"/>
      <c r="ERO12" s="134"/>
      <c r="ERP12" s="131"/>
      <c r="ERQ12" s="101"/>
      <c r="ERR12" s="101"/>
      <c r="ERS12" s="132"/>
      <c r="ERT12" s="112"/>
      <c r="ERU12" s="132"/>
      <c r="ERV12" s="112"/>
      <c r="ERW12" s="132"/>
      <c r="ERX12" s="112"/>
      <c r="ERY12" s="132"/>
      <c r="ERZ12" s="112"/>
      <c r="ESA12" s="133"/>
      <c r="ESB12" s="133"/>
      <c r="ESC12" s="134"/>
      <c r="ESD12" s="131"/>
      <c r="ESE12" s="101"/>
      <c r="ESF12" s="101"/>
      <c r="ESG12" s="132"/>
      <c r="ESH12" s="112"/>
      <c r="ESI12" s="132"/>
      <c r="ESJ12" s="112"/>
      <c r="ESK12" s="132"/>
      <c r="ESL12" s="112"/>
      <c r="ESM12" s="132"/>
      <c r="ESN12" s="112"/>
      <c r="ESO12" s="133"/>
      <c r="ESP12" s="133"/>
      <c r="ESQ12" s="134"/>
      <c r="ESR12" s="131"/>
      <c r="ESS12" s="101"/>
      <c r="EST12" s="101"/>
      <c r="ESU12" s="132"/>
      <c r="ESV12" s="112"/>
      <c r="ESW12" s="132"/>
      <c r="ESX12" s="112"/>
      <c r="ESY12" s="132"/>
      <c r="ESZ12" s="112"/>
      <c r="ETA12" s="132"/>
      <c r="ETB12" s="112"/>
      <c r="ETC12" s="133"/>
      <c r="ETD12" s="133"/>
      <c r="ETE12" s="134"/>
      <c r="ETF12" s="131"/>
      <c r="ETG12" s="101"/>
      <c r="ETH12" s="101"/>
      <c r="ETI12" s="132"/>
      <c r="ETJ12" s="112"/>
      <c r="ETK12" s="132"/>
      <c r="ETL12" s="112"/>
      <c r="ETM12" s="132"/>
      <c r="ETN12" s="112"/>
      <c r="ETO12" s="132"/>
      <c r="ETP12" s="112"/>
      <c r="ETQ12" s="133"/>
      <c r="ETR12" s="133"/>
      <c r="ETS12" s="134"/>
      <c r="ETT12" s="131"/>
      <c r="ETU12" s="101"/>
      <c r="ETV12" s="101"/>
      <c r="ETW12" s="132"/>
      <c r="ETX12" s="112"/>
      <c r="ETY12" s="132"/>
      <c r="ETZ12" s="112"/>
      <c r="EUA12" s="132"/>
      <c r="EUB12" s="112"/>
      <c r="EUC12" s="132"/>
      <c r="EUD12" s="112"/>
      <c r="EUE12" s="133"/>
      <c r="EUF12" s="133"/>
      <c r="EUG12" s="134"/>
      <c r="EUH12" s="131"/>
      <c r="EUI12" s="101"/>
      <c r="EUJ12" s="101"/>
      <c r="EUK12" s="132"/>
      <c r="EUL12" s="112"/>
      <c r="EUM12" s="132"/>
      <c r="EUN12" s="112"/>
      <c r="EUO12" s="132"/>
      <c r="EUP12" s="112"/>
      <c r="EUQ12" s="132"/>
      <c r="EUR12" s="112"/>
      <c r="EUS12" s="133"/>
      <c r="EUT12" s="133"/>
      <c r="EUU12" s="134"/>
      <c r="EUV12" s="131"/>
      <c r="EUW12" s="101"/>
      <c r="EUX12" s="101"/>
      <c r="EUY12" s="132"/>
      <c r="EUZ12" s="112"/>
      <c r="EVA12" s="132"/>
      <c r="EVB12" s="112"/>
      <c r="EVC12" s="132"/>
      <c r="EVD12" s="112"/>
      <c r="EVE12" s="132"/>
      <c r="EVF12" s="112"/>
      <c r="EVG12" s="133"/>
      <c r="EVH12" s="133"/>
      <c r="EVI12" s="134"/>
      <c r="EVJ12" s="131"/>
      <c r="EVK12" s="101"/>
      <c r="EVL12" s="101"/>
      <c r="EVM12" s="132"/>
      <c r="EVN12" s="112"/>
      <c r="EVO12" s="132"/>
      <c r="EVP12" s="112"/>
      <c r="EVQ12" s="132"/>
      <c r="EVR12" s="112"/>
      <c r="EVS12" s="132"/>
      <c r="EVT12" s="112"/>
      <c r="EVU12" s="133"/>
      <c r="EVV12" s="133"/>
      <c r="EVW12" s="134"/>
      <c r="EVX12" s="131"/>
      <c r="EVY12" s="101"/>
      <c r="EVZ12" s="101"/>
      <c r="EWA12" s="132"/>
      <c r="EWB12" s="112"/>
      <c r="EWC12" s="132"/>
      <c r="EWD12" s="112"/>
      <c r="EWE12" s="132"/>
      <c r="EWF12" s="112"/>
      <c r="EWG12" s="132"/>
      <c r="EWH12" s="112"/>
      <c r="EWI12" s="133"/>
      <c r="EWJ12" s="133"/>
      <c r="EWK12" s="134"/>
      <c r="EWL12" s="131"/>
      <c r="EWM12" s="101"/>
      <c r="EWN12" s="101"/>
      <c r="EWO12" s="132"/>
      <c r="EWP12" s="112"/>
      <c r="EWQ12" s="132"/>
      <c r="EWR12" s="112"/>
      <c r="EWS12" s="132"/>
      <c r="EWT12" s="112"/>
      <c r="EWU12" s="132"/>
      <c r="EWV12" s="112"/>
      <c r="EWW12" s="133"/>
      <c r="EWX12" s="133"/>
      <c r="EWY12" s="134"/>
      <c r="EWZ12" s="131"/>
      <c r="EXA12" s="101"/>
      <c r="EXB12" s="101"/>
      <c r="EXC12" s="132"/>
      <c r="EXD12" s="112"/>
      <c r="EXE12" s="132"/>
      <c r="EXF12" s="112"/>
      <c r="EXG12" s="132"/>
      <c r="EXH12" s="112"/>
      <c r="EXI12" s="132"/>
      <c r="EXJ12" s="112"/>
      <c r="EXK12" s="133"/>
      <c r="EXL12" s="133"/>
      <c r="EXM12" s="134"/>
      <c r="EXN12" s="131"/>
      <c r="EXO12" s="101"/>
      <c r="EXP12" s="101"/>
      <c r="EXQ12" s="132"/>
      <c r="EXR12" s="112"/>
      <c r="EXS12" s="132"/>
      <c r="EXT12" s="112"/>
      <c r="EXU12" s="132"/>
      <c r="EXV12" s="112"/>
      <c r="EXW12" s="132"/>
      <c r="EXX12" s="112"/>
      <c r="EXY12" s="133"/>
      <c r="EXZ12" s="133"/>
      <c r="EYA12" s="134"/>
      <c r="EYB12" s="131"/>
      <c r="EYC12" s="101"/>
      <c r="EYD12" s="101"/>
      <c r="EYE12" s="132"/>
      <c r="EYF12" s="112"/>
      <c r="EYG12" s="132"/>
      <c r="EYH12" s="112"/>
      <c r="EYI12" s="132"/>
      <c r="EYJ12" s="112"/>
      <c r="EYK12" s="132"/>
      <c r="EYL12" s="112"/>
      <c r="EYM12" s="133"/>
      <c r="EYN12" s="133"/>
      <c r="EYO12" s="134"/>
      <c r="EYP12" s="131"/>
      <c r="EYQ12" s="101"/>
      <c r="EYR12" s="101"/>
      <c r="EYS12" s="132"/>
      <c r="EYT12" s="112"/>
      <c r="EYU12" s="132"/>
      <c r="EYV12" s="112"/>
      <c r="EYW12" s="132"/>
      <c r="EYX12" s="112"/>
      <c r="EYY12" s="132"/>
      <c r="EYZ12" s="112"/>
      <c r="EZA12" s="133"/>
      <c r="EZB12" s="133"/>
      <c r="EZC12" s="134"/>
      <c r="EZD12" s="131"/>
      <c r="EZE12" s="101"/>
      <c r="EZF12" s="101"/>
      <c r="EZG12" s="132"/>
      <c r="EZH12" s="112"/>
      <c r="EZI12" s="132"/>
      <c r="EZJ12" s="112"/>
      <c r="EZK12" s="132"/>
      <c r="EZL12" s="112"/>
      <c r="EZM12" s="132"/>
      <c r="EZN12" s="112"/>
      <c r="EZO12" s="133"/>
      <c r="EZP12" s="133"/>
      <c r="EZQ12" s="134"/>
      <c r="EZR12" s="131"/>
      <c r="EZS12" s="101"/>
      <c r="EZT12" s="101"/>
      <c r="EZU12" s="132"/>
      <c r="EZV12" s="112"/>
      <c r="EZW12" s="132"/>
      <c r="EZX12" s="112"/>
      <c r="EZY12" s="132"/>
      <c r="EZZ12" s="112"/>
      <c r="FAA12" s="132"/>
      <c r="FAB12" s="112"/>
      <c r="FAC12" s="133"/>
      <c r="FAD12" s="133"/>
      <c r="FAE12" s="134"/>
      <c r="FAF12" s="131"/>
      <c r="FAG12" s="101"/>
      <c r="FAH12" s="101"/>
      <c r="FAI12" s="132"/>
      <c r="FAJ12" s="112"/>
      <c r="FAK12" s="132"/>
      <c r="FAL12" s="112"/>
      <c r="FAM12" s="132"/>
      <c r="FAN12" s="112"/>
      <c r="FAO12" s="132"/>
      <c r="FAP12" s="112"/>
      <c r="FAQ12" s="133"/>
      <c r="FAR12" s="133"/>
      <c r="FAS12" s="134"/>
      <c r="FAT12" s="131"/>
      <c r="FAU12" s="101"/>
      <c r="FAV12" s="101"/>
      <c r="FAW12" s="132"/>
      <c r="FAX12" s="112"/>
      <c r="FAY12" s="132"/>
      <c r="FAZ12" s="112"/>
      <c r="FBA12" s="132"/>
      <c r="FBB12" s="112"/>
      <c r="FBC12" s="132"/>
      <c r="FBD12" s="112"/>
      <c r="FBE12" s="133"/>
      <c r="FBF12" s="133"/>
      <c r="FBG12" s="134"/>
      <c r="FBH12" s="131"/>
      <c r="FBI12" s="101"/>
      <c r="FBJ12" s="101"/>
      <c r="FBK12" s="132"/>
      <c r="FBL12" s="112"/>
      <c r="FBM12" s="132"/>
      <c r="FBN12" s="112"/>
      <c r="FBO12" s="132"/>
      <c r="FBP12" s="112"/>
      <c r="FBQ12" s="132"/>
      <c r="FBR12" s="112"/>
      <c r="FBS12" s="133"/>
      <c r="FBT12" s="133"/>
      <c r="FBU12" s="134"/>
      <c r="FBV12" s="131"/>
      <c r="FBW12" s="101"/>
      <c r="FBX12" s="101"/>
      <c r="FBY12" s="132"/>
      <c r="FBZ12" s="112"/>
      <c r="FCA12" s="132"/>
      <c r="FCB12" s="112"/>
      <c r="FCC12" s="132"/>
      <c r="FCD12" s="112"/>
      <c r="FCE12" s="132"/>
      <c r="FCF12" s="112"/>
      <c r="FCG12" s="133"/>
      <c r="FCH12" s="133"/>
      <c r="FCI12" s="134"/>
      <c r="FCJ12" s="131"/>
      <c r="FCK12" s="101"/>
      <c r="FCL12" s="101"/>
      <c r="FCM12" s="132"/>
      <c r="FCN12" s="112"/>
      <c r="FCO12" s="132"/>
      <c r="FCP12" s="112"/>
      <c r="FCQ12" s="132"/>
      <c r="FCR12" s="112"/>
      <c r="FCS12" s="132"/>
      <c r="FCT12" s="112"/>
      <c r="FCU12" s="133"/>
      <c r="FCV12" s="133"/>
      <c r="FCW12" s="134"/>
      <c r="FCX12" s="131"/>
      <c r="FCY12" s="101"/>
      <c r="FCZ12" s="101"/>
      <c r="FDA12" s="132"/>
      <c r="FDB12" s="112"/>
      <c r="FDC12" s="132"/>
      <c r="FDD12" s="112"/>
      <c r="FDE12" s="132"/>
      <c r="FDF12" s="112"/>
      <c r="FDG12" s="132"/>
      <c r="FDH12" s="112"/>
      <c r="FDI12" s="133"/>
      <c r="FDJ12" s="133"/>
      <c r="FDK12" s="134"/>
      <c r="FDL12" s="131"/>
      <c r="FDM12" s="101"/>
      <c r="FDN12" s="101"/>
      <c r="FDO12" s="132"/>
      <c r="FDP12" s="112"/>
      <c r="FDQ12" s="132"/>
      <c r="FDR12" s="112"/>
      <c r="FDS12" s="132"/>
      <c r="FDT12" s="112"/>
      <c r="FDU12" s="132"/>
      <c r="FDV12" s="112"/>
      <c r="FDW12" s="133"/>
      <c r="FDX12" s="133"/>
      <c r="FDY12" s="134"/>
      <c r="FDZ12" s="131"/>
      <c r="FEA12" s="101"/>
      <c r="FEB12" s="101"/>
      <c r="FEC12" s="132"/>
      <c r="FED12" s="112"/>
      <c r="FEE12" s="132"/>
      <c r="FEF12" s="112"/>
      <c r="FEG12" s="132"/>
      <c r="FEH12" s="112"/>
      <c r="FEI12" s="132"/>
      <c r="FEJ12" s="112"/>
      <c r="FEK12" s="133"/>
      <c r="FEL12" s="133"/>
      <c r="FEM12" s="134"/>
      <c r="FEN12" s="131"/>
      <c r="FEO12" s="101"/>
      <c r="FEP12" s="101"/>
      <c r="FEQ12" s="132"/>
      <c r="FER12" s="112"/>
      <c r="FES12" s="132"/>
      <c r="FET12" s="112"/>
      <c r="FEU12" s="132"/>
      <c r="FEV12" s="112"/>
      <c r="FEW12" s="132"/>
      <c r="FEX12" s="112"/>
      <c r="FEY12" s="133"/>
      <c r="FEZ12" s="133"/>
      <c r="FFA12" s="134"/>
      <c r="FFB12" s="131"/>
      <c r="FFC12" s="101"/>
      <c r="FFD12" s="101"/>
      <c r="FFE12" s="132"/>
      <c r="FFF12" s="112"/>
      <c r="FFG12" s="132"/>
      <c r="FFH12" s="112"/>
      <c r="FFI12" s="132"/>
      <c r="FFJ12" s="112"/>
      <c r="FFK12" s="132"/>
      <c r="FFL12" s="112"/>
      <c r="FFM12" s="133"/>
      <c r="FFN12" s="133"/>
      <c r="FFO12" s="134"/>
      <c r="FFP12" s="131"/>
      <c r="FFQ12" s="101"/>
      <c r="FFR12" s="101"/>
      <c r="FFS12" s="132"/>
      <c r="FFT12" s="112"/>
      <c r="FFU12" s="132"/>
      <c r="FFV12" s="112"/>
      <c r="FFW12" s="132"/>
      <c r="FFX12" s="112"/>
      <c r="FFY12" s="132"/>
      <c r="FFZ12" s="112"/>
      <c r="FGA12" s="133"/>
      <c r="FGB12" s="133"/>
      <c r="FGC12" s="134"/>
      <c r="FGD12" s="131"/>
      <c r="FGE12" s="101"/>
      <c r="FGF12" s="101"/>
      <c r="FGG12" s="132"/>
      <c r="FGH12" s="112"/>
      <c r="FGI12" s="132"/>
      <c r="FGJ12" s="112"/>
      <c r="FGK12" s="132"/>
      <c r="FGL12" s="112"/>
      <c r="FGM12" s="132"/>
      <c r="FGN12" s="112"/>
      <c r="FGO12" s="133"/>
      <c r="FGP12" s="133"/>
      <c r="FGQ12" s="134"/>
      <c r="FGR12" s="131"/>
      <c r="FGS12" s="101"/>
      <c r="FGT12" s="101"/>
      <c r="FGU12" s="132"/>
      <c r="FGV12" s="112"/>
      <c r="FGW12" s="132"/>
      <c r="FGX12" s="112"/>
      <c r="FGY12" s="132"/>
      <c r="FGZ12" s="112"/>
      <c r="FHA12" s="132"/>
      <c r="FHB12" s="112"/>
      <c r="FHC12" s="133"/>
      <c r="FHD12" s="133"/>
      <c r="FHE12" s="134"/>
      <c r="FHF12" s="131"/>
      <c r="FHG12" s="101"/>
      <c r="FHH12" s="101"/>
      <c r="FHI12" s="132"/>
      <c r="FHJ12" s="112"/>
      <c r="FHK12" s="132"/>
      <c r="FHL12" s="112"/>
      <c r="FHM12" s="132"/>
      <c r="FHN12" s="112"/>
      <c r="FHO12" s="132"/>
      <c r="FHP12" s="112"/>
      <c r="FHQ12" s="133"/>
      <c r="FHR12" s="133"/>
      <c r="FHS12" s="134"/>
      <c r="FHT12" s="131"/>
      <c r="FHU12" s="101"/>
      <c r="FHV12" s="101"/>
      <c r="FHW12" s="132"/>
      <c r="FHX12" s="112"/>
      <c r="FHY12" s="132"/>
      <c r="FHZ12" s="112"/>
      <c r="FIA12" s="132"/>
      <c r="FIB12" s="112"/>
      <c r="FIC12" s="132"/>
      <c r="FID12" s="112"/>
      <c r="FIE12" s="133"/>
      <c r="FIF12" s="133"/>
      <c r="FIG12" s="134"/>
      <c r="FIH12" s="131"/>
      <c r="FII12" s="101"/>
      <c r="FIJ12" s="101"/>
      <c r="FIK12" s="132"/>
      <c r="FIL12" s="112"/>
      <c r="FIM12" s="132"/>
      <c r="FIN12" s="112"/>
      <c r="FIO12" s="132"/>
      <c r="FIP12" s="112"/>
      <c r="FIQ12" s="132"/>
      <c r="FIR12" s="112"/>
      <c r="FIS12" s="133"/>
      <c r="FIT12" s="133"/>
      <c r="FIU12" s="134"/>
      <c r="FIV12" s="131"/>
      <c r="FIW12" s="101"/>
      <c r="FIX12" s="101"/>
      <c r="FIY12" s="132"/>
      <c r="FIZ12" s="112"/>
      <c r="FJA12" s="132"/>
      <c r="FJB12" s="112"/>
      <c r="FJC12" s="132"/>
      <c r="FJD12" s="112"/>
      <c r="FJE12" s="132"/>
      <c r="FJF12" s="112"/>
      <c r="FJG12" s="133"/>
      <c r="FJH12" s="133"/>
      <c r="FJI12" s="134"/>
      <c r="FJJ12" s="131"/>
      <c r="FJK12" s="101"/>
      <c r="FJL12" s="101"/>
      <c r="FJM12" s="132"/>
      <c r="FJN12" s="112"/>
      <c r="FJO12" s="132"/>
      <c r="FJP12" s="112"/>
      <c r="FJQ12" s="132"/>
      <c r="FJR12" s="112"/>
      <c r="FJS12" s="132"/>
      <c r="FJT12" s="112"/>
      <c r="FJU12" s="133"/>
      <c r="FJV12" s="133"/>
      <c r="FJW12" s="134"/>
      <c r="FJX12" s="131"/>
      <c r="FJY12" s="101"/>
      <c r="FJZ12" s="101"/>
      <c r="FKA12" s="132"/>
      <c r="FKB12" s="112"/>
      <c r="FKC12" s="132"/>
      <c r="FKD12" s="112"/>
      <c r="FKE12" s="132"/>
      <c r="FKF12" s="112"/>
      <c r="FKG12" s="132"/>
      <c r="FKH12" s="112"/>
      <c r="FKI12" s="133"/>
      <c r="FKJ12" s="133"/>
      <c r="FKK12" s="134"/>
      <c r="FKL12" s="131"/>
      <c r="FKM12" s="101"/>
      <c r="FKN12" s="101"/>
      <c r="FKO12" s="132"/>
      <c r="FKP12" s="112"/>
      <c r="FKQ12" s="132"/>
      <c r="FKR12" s="112"/>
      <c r="FKS12" s="132"/>
      <c r="FKT12" s="112"/>
      <c r="FKU12" s="132"/>
      <c r="FKV12" s="112"/>
      <c r="FKW12" s="133"/>
      <c r="FKX12" s="133"/>
      <c r="FKY12" s="134"/>
      <c r="FKZ12" s="131"/>
      <c r="FLA12" s="101"/>
      <c r="FLB12" s="101"/>
      <c r="FLC12" s="132"/>
      <c r="FLD12" s="112"/>
      <c r="FLE12" s="132"/>
      <c r="FLF12" s="112"/>
      <c r="FLG12" s="132"/>
      <c r="FLH12" s="112"/>
      <c r="FLI12" s="132"/>
      <c r="FLJ12" s="112"/>
      <c r="FLK12" s="133"/>
      <c r="FLL12" s="133"/>
      <c r="FLM12" s="134"/>
      <c r="FLN12" s="131"/>
      <c r="FLO12" s="101"/>
      <c r="FLP12" s="101"/>
      <c r="FLQ12" s="132"/>
      <c r="FLR12" s="112"/>
      <c r="FLS12" s="132"/>
      <c r="FLT12" s="112"/>
      <c r="FLU12" s="132"/>
      <c r="FLV12" s="112"/>
      <c r="FLW12" s="132"/>
      <c r="FLX12" s="112"/>
      <c r="FLY12" s="133"/>
      <c r="FLZ12" s="133"/>
      <c r="FMA12" s="134"/>
      <c r="FMB12" s="131"/>
      <c r="FMC12" s="101"/>
      <c r="FMD12" s="101"/>
      <c r="FME12" s="132"/>
      <c r="FMF12" s="112"/>
      <c r="FMG12" s="132"/>
      <c r="FMH12" s="112"/>
      <c r="FMI12" s="132"/>
      <c r="FMJ12" s="112"/>
      <c r="FMK12" s="132"/>
      <c r="FML12" s="112"/>
      <c r="FMM12" s="133"/>
      <c r="FMN12" s="133"/>
      <c r="FMO12" s="134"/>
      <c r="FMP12" s="131"/>
      <c r="FMQ12" s="101"/>
      <c r="FMR12" s="101"/>
      <c r="FMS12" s="132"/>
      <c r="FMT12" s="112"/>
      <c r="FMU12" s="132"/>
      <c r="FMV12" s="112"/>
      <c r="FMW12" s="132"/>
      <c r="FMX12" s="112"/>
      <c r="FMY12" s="132"/>
      <c r="FMZ12" s="112"/>
      <c r="FNA12" s="133"/>
      <c r="FNB12" s="133"/>
      <c r="FNC12" s="134"/>
      <c r="FND12" s="131"/>
      <c r="FNE12" s="101"/>
      <c r="FNF12" s="101"/>
      <c r="FNG12" s="132"/>
      <c r="FNH12" s="112"/>
      <c r="FNI12" s="132"/>
      <c r="FNJ12" s="112"/>
      <c r="FNK12" s="132"/>
      <c r="FNL12" s="112"/>
      <c r="FNM12" s="132"/>
      <c r="FNN12" s="112"/>
      <c r="FNO12" s="133"/>
      <c r="FNP12" s="133"/>
      <c r="FNQ12" s="134"/>
      <c r="FNR12" s="131"/>
      <c r="FNS12" s="101"/>
      <c r="FNT12" s="101"/>
      <c r="FNU12" s="132"/>
      <c r="FNV12" s="112"/>
      <c r="FNW12" s="132"/>
      <c r="FNX12" s="112"/>
      <c r="FNY12" s="132"/>
      <c r="FNZ12" s="112"/>
      <c r="FOA12" s="132"/>
      <c r="FOB12" s="112"/>
      <c r="FOC12" s="133"/>
      <c r="FOD12" s="133"/>
      <c r="FOE12" s="134"/>
      <c r="FOF12" s="131"/>
      <c r="FOG12" s="101"/>
      <c r="FOH12" s="101"/>
      <c r="FOI12" s="132"/>
      <c r="FOJ12" s="112"/>
      <c r="FOK12" s="132"/>
      <c r="FOL12" s="112"/>
      <c r="FOM12" s="132"/>
      <c r="FON12" s="112"/>
      <c r="FOO12" s="132"/>
      <c r="FOP12" s="112"/>
      <c r="FOQ12" s="133"/>
      <c r="FOR12" s="133"/>
      <c r="FOS12" s="134"/>
      <c r="FOT12" s="131"/>
      <c r="FOU12" s="101"/>
      <c r="FOV12" s="101"/>
      <c r="FOW12" s="132"/>
      <c r="FOX12" s="112"/>
      <c r="FOY12" s="132"/>
      <c r="FOZ12" s="112"/>
      <c r="FPA12" s="132"/>
      <c r="FPB12" s="112"/>
      <c r="FPC12" s="132"/>
      <c r="FPD12" s="112"/>
      <c r="FPE12" s="133"/>
      <c r="FPF12" s="133"/>
      <c r="FPG12" s="134"/>
      <c r="FPH12" s="131"/>
      <c r="FPI12" s="101"/>
      <c r="FPJ12" s="101"/>
      <c r="FPK12" s="132"/>
      <c r="FPL12" s="112"/>
      <c r="FPM12" s="132"/>
      <c r="FPN12" s="112"/>
      <c r="FPO12" s="132"/>
      <c r="FPP12" s="112"/>
      <c r="FPQ12" s="132"/>
      <c r="FPR12" s="112"/>
      <c r="FPS12" s="133"/>
      <c r="FPT12" s="133"/>
      <c r="FPU12" s="134"/>
      <c r="FPV12" s="131"/>
      <c r="FPW12" s="101"/>
      <c r="FPX12" s="101"/>
      <c r="FPY12" s="132"/>
      <c r="FPZ12" s="112"/>
      <c r="FQA12" s="132"/>
      <c r="FQB12" s="112"/>
      <c r="FQC12" s="132"/>
      <c r="FQD12" s="112"/>
      <c r="FQE12" s="132"/>
      <c r="FQF12" s="112"/>
      <c r="FQG12" s="133"/>
      <c r="FQH12" s="133"/>
      <c r="FQI12" s="134"/>
      <c r="FQJ12" s="131"/>
      <c r="FQK12" s="101"/>
      <c r="FQL12" s="101"/>
      <c r="FQM12" s="132"/>
      <c r="FQN12" s="112"/>
      <c r="FQO12" s="132"/>
      <c r="FQP12" s="112"/>
      <c r="FQQ12" s="132"/>
      <c r="FQR12" s="112"/>
      <c r="FQS12" s="132"/>
      <c r="FQT12" s="112"/>
      <c r="FQU12" s="133"/>
      <c r="FQV12" s="133"/>
      <c r="FQW12" s="134"/>
      <c r="FQX12" s="131"/>
      <c r="FQY12" s="101"/>
      <c r="FQZ12" s="101"/>
      <c r="FRA12" s="132"/>
      <c r="FRB12" s="112"/>
      <c r="FRC12" s="132"/>
      <c r="FRD12" s="112"/>
      <c r="FRE12" s="132"/>
      <c r="FRF12" s="112"/>
      <c r="FRG12" s="132"/>
      <c r="FRH12" s="112"/>
      <c r="FRI12" s="133"/>
      <c r="FRJ12" s="133"/>
      <c r="FRK12" s="134"/>
      <c r="FRL12" s="131"/>
      <c r="FRM12" s="101"/>
      <c r="FRN12" s="101"/>
      <c r="FRO12" s="132"/>
      <c r="FRP12" s="112"/>
      <c r="FRQ12" s="132"/>
      <c r="FRR12" s="112"/>
      <c r="FRS12" s="132"/>
      <c r="FRT12" s="112"/>
      <c r="FRU12" s="132"/>
      <c r="FRV12" s="112"/>
      <c r="FRW12" s="133"/>
      <c r="FRX12" s="133"/>
      <c r="FRY12" s="134"/>
      <c r="FRZ12" s="131"/>
      <c r="FSA12" s="101"/>
      <c r="FSB12" s="101"/>
      <c r="FSC12" s="132"/>
      <c r="FSD12" s="112"/>
      <c r="FSE12" s="132"/>
      <c r="FSF12" s="112"/>
      <c r="FSG12" s="132"/>
      <c r="FSH12" s="112"/>
      <c r="FSI12" s="132"/>
      <c r="FSJ12" s="112"/>
      <c r="FSK12" s="133"/>
      <c r="FSL12" s="133"/>
      <c r="FSM12" s="134"/>
      <c r="FSN12" s="131"/>
      <c r="FSO12" s="101"/>
      <c r="FSP12" s="101"/>
      <c r="FSQ12" s="132"/>
      <c r="FSR12" s="112"/>
      <c r="FSS12" s="132"/>
      <c r="FST12" s="112"/>
      <c r="FSU12" s="132"/>
      <c r="FSV12" s="112"/>
      <c r="FSW12" s="132"/>
      <c r="FSX12" s="112"/>
      <c r="FSY12" s="133"/>
      <c r="FSZ12" s="133"/>
      <c r="FTA12" s="134"/>
      <c r="FTB12" s="131"/>
      <c r="FTC12" s="101"/>
      <c r="FTD12" s="101"/>
      <c r="FTE12" s="132"/>
      <c r="FTF12" s="112"/>
      <c r="FTG12" s="132"/>
      <c r="FTH12" s="112"/>
      <c r="FTI12" s="132"/>
      <c r="FTJ12" s="112"/>
      <c r="FTK12" s="132"/>
      <c r="FTL12" s="112"/>
      <c r="FTM12" s="133"/>
      <c r="FTN12" s="133"/>
      <c r="FTO12" s="134"/>
      <c r="FTP12" s="131"/>
      <c r="FTQ12" s="101"/>
      <c r="FTR12" s="101"/>
      <c r="FTS12" s="132"/>
      <c r="FTT12" s="112"/>
      <c r="FTU12" s="132"/>
      <c r="FTV12" s="112"/>
      <c r="FTW12" s="132"/>
      <c r="FTX12" s="112"/>
      <c r="FTY12" s="132"/>
      <c r="FTZ12" s="112"/>
      <c r="FUA12" s="133"/>
      <c r="FUB12" s="133"/>
      <c r="FUC12" s="134"/>
      <c r="FUD12" s="131"/>
      <c r="FUE12" s="101"/>
      <c r="FUF12" s="101"/>
      <c r="FUG12" s="132"/>
      <c r="FUH12" s="112"/>
      <c r="FUI12" s="132"/>
      <c r="FUJ12" s="112"/>
      <c r="FUK12" s="132"/>
      <c r="FUL12" s="112"/>
      <c r="FUM12" s="132"/>
      <c r="FUN12" s="112"/>
      <c r="FUO12" s="133"/>
      <c r="FUP12" s="133"/>
      <c r="FUQ12" s="134"/>
      <c r="FUR12" s="131"/>
      <c r="FUS12" s="101"/>
      <c r="FUT12" s="101"/>
      <c r="FUU12" s="132"/>
      <c r="FUV12" s="112"/>
      <c r="FUW12" s="132"/>
      <c r="FUX12" s="112"/>
      <c r="FUY12" s="132"/>
      <c r="FUZ12" s="112"/>
      <c r="FVA12" s="132"/>
      <c r="FVB12" s="112"/>
      <c r="FVC12" s="133"/>
      <c r="FVD12" s="133"/>
      <c r="FVE12" s="134"/>
      <c r="FVF12" s="131"/>
      <c r="FVG12" s="101"/>
      <c r="FVH12" s="101"/>
      <c r="FVI12" s="132"/>
      <c r="FVJ12" s="112"/>
      <c r="FVK12" s="132"/>
      <c r="FVL12" s="112"/>
      <c r="FVM12" s="132"/>
      <c r="FVN12" s="112"/>
      <c r="FVO12" s="132"/>
      <c r="FVP12" s="112"/>
      <c r="FVQ12" s="133"/>
      <c r="FVR12" s="133"/>
      <c r="FVS12" s="134"/>
      <c r="FVT12" s="131"/>
      <c r="FVU12" s="101"/>
      <c r="FVV12" s="101"/>
      <c r="FVW12" s="132"/>
      <c r="FVX12" s="112"/>
      <c r="FVY12" s="132"/>
      <c r="FVZ12" s="112"/>
      <c r="FWA12" s="132"/>
      <c r="FWB12" s="112"/>
      <c r="FWC12" s="132"/>
      <c r="FWD12" s="112"/>
      <c r="FWE12" s="133"/>
      <c r="FWF12" s="133"/>
      <c r="FWG12" s="134"/>
      <c r="FWH12" s="131"/>
      <c r="FWI12" s="101"/>
      <c r="FWJ12" s="101"/>
      <c r="FWK12" s="132"/>
      <c r="FWL12" s="112"/>
      <c r="FWM12" s="132"/>
      <c r="FWN12" s="112"/>
      <c r="FWO12" s="132"/>
      <c r="FWP12" s="112"/>
      <c r="FWQ12" s="132"/>
      <c r="FWR12" s="112"/>
      <c r="FWS12" s="133"/>
      <c r="FWT12" s="133"/>
      <c r="FWU12" s="134"/>
      <c r="FWV12" s="131"/>
      <c r="FWW12" s="101"/>
      <c r="FWX12" s="101"/>
      <c r="FWY12" s="132"/>
      <c r="FWZ12" s="112"/>
      <c r="FXA12" s="132"/>
      <c r="FXB12" s="112"/>
      <c r="FXC12" s="132"/>
      <c r="FXD12" s="112"/>
      <c r="FXE12" s="132"/>
      <c r="FXF12" s="112"/>
      <c r="FXG12" s="133"/>
      <c r="FXH12" s="133"/>
      <c r="FXI12" s="134"/>
      <c r="FXJ12" s="131"/>
      <c r="FXK12" s="101"/>
      <c r="FXL12" s="101"/>
      <c r="FXM12" s="132"/>
      <c r="FXN12" s="112"/>
      <c r="FXO12" s="132"/>
      <c r="FXP12" s="112"/>
      <c r="FXQ12" s="132"/>
      <c r="FXR12" s="112"/>
      <c r="FXS12" s="132"/>
      <c r="FXT12" s="112"/>
      <c r="FXU12" s="133"/>
      <c r="FXV12" s="133"/>
      <c r="FXW12" s="134"/>
      <c r="FXX12" s="131"/>
      <c r="FXY12" s="101"/>
      <c r="FXZ12" s="101"/>
      <c r="FYA12" s="132"/>
      <c r="FYB12" s="112"/>
      <c r="FYC12" s="132"/>
      <c r="FYD12" s="112"/>
      <c r="FYE12" s="132"/>
      <c r="FYF12" s="112"/>
      <c r="FYG12" s="132"/>
      <c r="FYH12" s="112"/>
      <c r="FYI12" s="133"/>
      <c r="FYJ12" s="133"/>
      <c r="FYK12" s="134"/>
      <c r="FYL12" s="131"/>
      <c r="FYM12" s="101"/>
      <c r="FYN12" s="101"/>
      <c r="FYO12" s="132"/>
      <c r="FYP12" s="112"/>
      <c r="FYQ12" s="132"/>
      <c r="FYR12" s="112"/>
      <c r="FYS12" s="132"/>
      <c r="FYT12" s="112"/>
      <c r="FYU12" s="132"/>
      <c r="FYV12" s="112"/>
      <c r="FYW12" s="133"/>
      <c r="FYX12" s="133"/>
      <c r="FYY12" s="134"/>
      <c r="FYZ12" s="131"/>
      <c r="FZA12" s="101"/>
      <c r="FZB12" s="101"/>
      <c r="FZC12" s="132"/>
      <c r="FZD12" s="112"/>
      <c r="FZE12" s="132"/>
      <c r="FZF12" s="112"/>
      <c r="FZG12" s="132"/>
      <c r="FZH12" s="112"/>
      <c r="FZI12" s="132"/>
      <c r="FZJ12" s="112"/>
      <c r="FZK12" s="133"/>
      <c r="FZL12" s="133"/>
      <c r="FZM12" s="134"/>
      <c r="FZN12" s="131"/>
      <c r="FZO12" s="101"/>
      <c r="FZP12" s="101"/>
      <c r="FZQ12" s="132"/>
      <c r="FZR12" s="112"/>
      <c r="FZS12" s="132"/>
      <c r="FZT12" s="112"/>
      <c r="FZU12" s="132"/>
      <c r="FZV12" s="112"/>
      <c r="FZW12" s="132"/>
      <c r="FZX12" s="112"/>
      <c r="FZY12" s="133"/>
      <c r="FZZ12" s="133"/>
      <c r="GAA12" s="134"/>
      <c r="GAB12" s="131"/>
      <c r="GAC12" s="101"/>
      <c r="GAD12" s="101"/>
      <c r="GAE12" s="132"/>
      <c r="GAF12" s="112"/>
      <c r="GAG12" s="132"/>
      <c r="GAH12" s="112"/>
      <c r="GAI12" s="132"/>
      <c r="GAJ12" s="112"/>
      <c r="GAK12" s="132"/>
      <c r="GAL12" s="112"/>
      <c r="GAM12" s="133"/>
      <c r="GAN12" s="133"/>
      <c r="GAO12" s="134"/>
      <c r="GAP12" s="131"/>
      <c r="GAQ12" s="101"/>
      <c r="GAR12" s="101"/>
      <c r="GAS12" s="132"/>
      <c r="GAT12" s="112"/>
      <c r="GAU12" s="132"/>
      <c r="GAV12" s="112"/>
      <c r="GAW12" s="132"/>
      <c r="GAX12" s="112"/>
      <c r="GAY12" s="132"/>
      <c r="GAZ12" s="112"/>
      <c r="GBA12" s="133"/>
      <c r="GBB12" s="133"/>
      <c r="GBC12" s="134"/>
      <c r="GBD12" s="131"/>
      <c r="GBE12" s="101"/>
      <c r="GBF12" s="101"/>
      <c r="GBG12" s="132"/>
      <c r="GBH12" s="112"/>
      <c r="GBI12" s="132"/>
      <c r="GBJ12" s="112"/>
      <c r="GBK12" s="132"/>
      <c r="GBL12" s="112"/>
      <c r="GBM12" s="132"/>
      <c r="GBN12" s="112"/>
      <c r="GBO12" s="133"/>
      <c r="GBP12" s="133"/>
      <c r="GBQ12" s="134"/>
      <c r="GBR12" s="131"/>
      <c r="GBS12" s="101"/>
      <c r="GBT12" s="101"/>
      <c r="GBU12" s="132"/>
      <c r="GBV12" s="112"/>
      <c r="GBW12" s="132"/>
      <c r="GBX12" s="112"/>
      <c r="GBY12" s="132"/>
      <c r="GBZ12" s="112"/>
      <c r="GCA12" s="132"/>
      <c r="GCB12" s="112"/>
      <c r="GCC12" s="133"/>
      <c r="GCD12" s="133"/>
      <c r="GCE12" s="134"/>
      <c r="GCF12" s="131"/>
      <c r="GCG12" s="101"/>
      <c r="GCH12" s="101"/>
      <c r="GCI12" s="132"/>
      <c r="GCJ12" s="112"/>
      <c r="GCK12" s="132"/>
      <c r="GCL12" s="112"/>
      <c r="GCM12" s="132"/>
      <c r="GCN12" s="112"/>
      <c r="GCO12" s="132"/>
      <c r="GCP12" s="112"/>
      <c r="GCQ12" s="133"/>
      <c r="GCR12" s="133"/>
      <c r="GCS12" s="134"/>
      <c r="GCT12" s="131"/>
      <c r="GCU12" s="101"/>
      <c r="GCV12" s="101"/>
      <c r="GCW12" s="132"/>
      <c r="GCX12" s="112"/>
      <c r="GCY12" s="132"/>
      <c r="GCZ12" s="112"/>
      <c r="GDA12" s="132"/>
      <c r="GDB12" s="112"/>
      <c r="GDC12" s="132"/>
      <c r="GDD12" s="112"/>
      <c r="GDE12" s="133"/>
      <c r="GDF12" s="133"/>
      <c r="GDG12" s="134"/>
      <c r="GDH12" s="131"/>
      <c r="GDI12" s="101"/>
      <c r="GDJ12" s="101"/>
      <c r="GDK12" s="132"/>
      <c r="GDL12" s="112"/>
      <c r="GDM12" s="132"/>
      <c r="GDN12" s="112"/>
      <c r="GDO12" s="132"/>
      <c r="GDP12" s="112"/>
      <c r="GDQ12" s="132"/>
      <c r="GDR12" s="112"/>
      <c r="GDS12" s="133"/>
      <c r="GDT12" s="133"/>
      <c r="GDU12" s="134"/>
      <c r="GDV12" s="131"/>
      <c r="GDW12" s="101"/>
      <c r="GDX12" s="101"/>
      <c r="GDY12" s="132"/>
      <c r="GDZ12" s="112"/>
      <c r="GEA12" s="132"/>
      <c r="GEB12" s="112"/>
      <c r="GEC12" s="132"/>
      <c r="GED12" s="112"/>
      <c r="GEE12" s="132"/>
      <c r="GEF12" s="112"/>
      <c r="GEG12" s="133"/>
      <c r="GEH12" s="133"/>
      <c r="GEI12" s="134"/>
      <c r="GEJ12" s="131"/>
      <c r="GEK12" s="101"/>
      <c r="GEL12" s="101"/>
      <c r="GEM12" s="132"/>
      <c r="GEN12" s="112"/>
      <c r="GEO12" s="132"/>
      <c r="GEP12" s="112"/>
      <c r="GEQ12" s="132"/>
      <c r="GER12" s="112"/>
      <c r="GES12" s="132"/>
      <c r="GET12" s="112"/>
      <c r="GEU12" s="133"/>
      <c r="GEV12" s="133"/>
      <c r="GEW12" s="134"/>
      <c r="GEX12" s="131"/>
      <c r="GEY12" s="101"/>
      <c r="GEZ12" s="101"/>
      <c r="GFA12" s="132"/>
      <c r="GFB12" s="112"/>
      <c r="GFC12" s="132"/>
      <c r="GFD12" s="112"/>
      <c r="GFE12" s="132"/>
      <c r="GFF12" s="112"/>
      <c r="GFG12" s="132"/>
      <c r="GFH12" s="112"/>
      <c r="GFI12" s="133"/>
      <c r="GFJ12" s="133"/>
      <c r="GFK12" s="134"/>
      <c r="GFL12" s="131"/>
      <c r="GFM12" s="101"/>
      <c r="GFN12" s="101"/>
      <c r="GFO12" s="132"/>
      <c r="GFP12" s="112"/>
      <c r="GFQ12" s="132"/>
      <c r="GFR12" s="112"/>
      <c r="GFS12" s="132"/>
      <c r="GFT12" s="112"/>
      <c r="GFU12" s="132"/>
      <c r="GFV12" s="112"/>
      <c r="GFW12" s="133"/>
      <c r="GFX12" s="133"/>
      <c r="GFY12" s="134"/>
      <c r="GFZ12" s="131"/>
      <c r="GGA12" s="101"/>
      <c r="GGB12" s="101"/>
      <c r="GGC12" s="132"/>
      <c r="GGD12" s="112"/>
      <c r="GGE12" s="132"/>
      <c r="GGF12" s="112"/>
      <c r="GGG12" s="132"/>
      <c r="GGH12" s="112"/>
      <c r="GGI12" s="132"/>
      <c r="GGJ12" s="112"/>
      <c r="GGK12" s="133"/>
      <c r="GGL12" s="133"/>
      <c r="GGM12" s="134"/>
      <c r="GGN12" s="131"/>
      <c r="GGO12" s="101"/>
      <c r="GGP12" s="101"/>
      <c r="GGQ12" s="132"/>
      <c r="GGR12" s="112"/>
      <c r="GGS12" s="132"/>
      <c r="GGT12" s="112"/>
      <c r="GGU12" s="132"/>
      <c r="GGV12" s="112"/>
      <c r="GGW12" s="132"/>
      <c r="GGX12" s="112"/>
      <c r="GGY12" s="133"/>
      <c r="GGZ12" s="133"/>
      <c r="GHA12" s="134"/>
      <c r="GHB12" s="131"/>
      <c r="GHC12" s="101"/>
      <c r="GHD12" s="101"/>
      <c r="GHE12" s="132"/>
      <c r="GHF12" s="112"/>
      <c r="GHG12" s="132"/>
      <c r="GHH12" s="112"/>
      <c r="GHI12" s="132"/>
      <c r="GHJ12" s="112"/>
      <c r="GHK12" s="132"/>
      <c r="GHL12" s="112"/>
      <c r="GHM12" s="133"/>
      <c r="GHN12" s="133"/>
      <c r="GHO12" s="134"/>
      <c r="GHP12" s="131"/>
      <c r="GHQ12" s="101"/>
      <c r="GHR12" s="101"/>
      <c r="GHS12" s="132"/>
      <c r="GHT12" s="112"/>
      <c r="GHU12" s="132"/>
      <c r="GHV12" s="112"/>
      <c r="GHW12" s="132"/>
      <c r="GHX12" s="112"/>
      <c r="GHY12" s="132"/>
      <c r="GHZ12" s="112"/>
      <c r="GIA12" s="133"/>
      <c r="GIB12" s="133"/>
      <c r="GIC12" s="134"/>
      <c r="GID12" s="131"/>
      <c r="GIE12" s="101"/>
      <c r="GIF12" s="101"/>
      <c r="GIG12" s="132"/>
      <c r="GIH12" s="112"/>
      <c r="GII12" s="132"/>
      <c r="GIJ12" s="112"/>
      <c r="GIK12" s="132"/>
      <c r="GIL12" s="112"/>
      <c r="GIM12" s="132"/>
      <c r="GIN12" s="112"/>
      <c r="GIO12" s="133"/>
      <c r="GIP12" s="133"/>
      <c r="GIQ12" s="134"/>
      <c r="GIR12" s="131"/>
      <c r="GIS12" s="101"/>
      <c r="GIT12" s="101"/>
      <c r="GIU12" s="132"/>
      <c r="GIV12" s="112"/>
      <c r="GIW12" s="132"/>
      <c r="GIX12" s="112"/>
      <c r="GIY12" s="132"/>
      <c r="GIZ12" s="112"/>
      <c r="GJA12" s="132"/>
      <c r="GJB12" s="112"/>
      <c r="GJC12" s="133"/>
      <c r="GJD12" s="133"/>
      <c r="GJE12" s="134"/>
      <c r="GJF12" s="131"/>
      <c r="GJG12" s="101"/>
      <c r="GJH12" s="101"/>
      <c r="GJI12" s="132"/>
      <c r="GJJ12" s="112"/>
      <c r="GJK12" s="132"/>
      <c r="GJL12" s="112"/>
      <c r="GJM12" s="132"/>
      <c r="GJN12" s="112"/>
      <c r="GJO12" s="132"/>
      <c r="GJP12" s="112"/>
      <c r="GJQ12" s="133"/>
      <c r="GJR12" s="133"/>
      <c r="GJS12" s="134"/>
      <c r="GJT12" s="131"/>
      <c r="GJU12" s="101"/>
      <c r="GJV12" s="101"/>
      <c r="GJW12" s="132"/>
      <c r="GJX12" s="112"/>
      <c r="GJY12" s="132"/>
      <c r="GJZ12" s="112"/>
      <c r="GKA12" s="132"/>
      <c r="GKB12" s="112"/>
      <c r="GKC12" s="132"/>
      <c r="GKD12" s="112"/>
      <c r="GKE12" s="133"/>
      <c r="GKF12" s="133"/>
      <c r="GKG12" s="134"/>
      <c r="GKH12" s="131"/>
      <c r="GKI12" s="101"/>
      <c r="GKJ12" s="101"/>
      <c r="GKK12" s="132"/>
      <c r="GKL12" s="112"/>
      <c r="GKM12" s="132"/>
      <c r="GKN12" s="112"/>
      <c r="GKO12" s="132"/>
      <c r="GKP12" s="112"/>
      <c r="GKQ12" s="132"/>
      <c r="GKR12" s="112"/>
      <c r="GKS12" s="133"/>
      <c r="GKT12" s="133"/>
      <c r="GKU12" s="134"/>
      <c r="GKV12" s="131"/>
      <c r="GKW12" s="101"/>
      <c r="GKX12" s="101"/>
      <c r="GKY12" s="132"/>
      <c r="GKZ12" s="112"/>
      <c r="GLA12" s="132"/>
      <c r="GLB12" s="112"/>
      <c r="GLC12" s="132"/>
      <c r="GLD12" s="112"/>
      <c r="GLE12" s="132"/>
      <c r="GLF12" s="112"/>
      <c r="GLG12" s="133"/>
      <c r="GLH12" s="133"/>
      <c r="GLI12" s="134"/>
      <c r="GLJ12" s="131"/>
      <c r="GLK12" s="101"/>
      <c r="GLL12" s="101"/>
      <c r="GLM12" s="132"/>
      <c r="GLN12" s="112"/>
      <c r="GLO12" s="132"/>
      <c r="GLP12" s="112"/>
      <c r="GLQ12" s="132"/>
      <c r="GLR12" s="112"/>
      <c r="GLS12" s="132"/>
      <c r="GLT12" s="112"/>
      <c r="GLU12" s="133"/>
      <c r="GLV12" s="133"/>
      <c r="GLW12" s="134"/>
      <c r="GLX12" s="131"/>
      <c r="GLY12" s="101"/>
      <c r="GLZ12" s="101"/>
      <c r="GMA12" s="132"/>
      <c r="GMB12" s="112"/>
      <c r="GMC12" s="132"/>
      <c r="GMD12" s="112"/>
      <c r="GME12" s="132"/>
      <c r="GMF12" s="112"/>
      <c r="GMG12" s="132"/>
      <c r="GMH12" s="112"/>
      <c r="GMI12" s="133"/>
      <c r="GMJ12" s="133"/>
      <c r="GMK12" s="134"/>
      <c r="GML12" s="131"/>
      <c r="GMM12" s="101"/>
      <c r="GMN12" s="101"/>
      <c r="GMO12" s="132"/>
      <c r="GMP12" s="112"/>
      <c r="GMQ12" s="132"/>
      <c r="GMR12" s="112"/>
      <c r="GMS12" s="132"/>
      <c r="GMT12" s="112"/>
      <c r="GMU12" s="132"/>
      <c r="GMV12" s="112"/>
      <c r="GMW12" s="133"/>
      <c r="GMX12" s="133"/>
      <c r="GMY12" s="134"/>
      <c r="GMZ12" s="131"/>
      <c r="GNA12" s="101"/>
      <c r="GNB12" s="101"/>
      <c r="GNC12" s="132"/>
      <c r="GND12" s="112"/>
      <c r="GNE12" s="132"/>
      <c r="GNF12" s="112"/>
      <c r="GNG12" s="132"/>
      <c r="GNH12" s="112"/>
      <c r="GNI12" s="132"/>
      <c r="GNJ12" s="112"/>
      <c r="GNK12" s="133"/>
      <c r="GNL12" s="133"/>
      <c r="GNM12" s="134"/>
      <c r="GNN12" s="131"/>
      <c r="GNO12" s="101"/>
      <c r="GNP12" s="101"/>
      <c r="GNQ12" s="132"/>
      <c r="GNR12" s="112"/>
      <c r="GNS12" s="132"/>
      <c r="GNT12" s="112"/>
      <c r="GNU12" s="132"/>
      <c r="GNV12" s="112"/>
      <c r="GNW12" s="132"/>
      <c r="GNX12" s="112"/>
      <c r="GNY12" s="133"/>
      <c r="GNZ12" s="133"/>
      <c r="GOA12" s="134"/>
      <c r="GOB12" s="131"/>
      <c r="GOC12" s="101"/>
      <c r="GOD12" s="101"/>
      <c r="GOE12" s="132"/>
      <c r="GOF12" s="112"/>
      <c r="GOG12" s="132"/>
      <c r="GOH12" s="112"/>
      <c r="GOI12" s="132"/>
      <c r="GOJ12" s="112"/>
      <c r="GOK12" s="132"/>
      <c r="GOL12" s="112"/>
      <c r="GOM12" s="133"/>
      <c r="GON12" s="133"/>
      <c r="GOO12" s="134"/>
      <c r="GOP12" s="131"/>
      <c r="GOQ12" s="101"/>
      <c r="GOR12" s="101"/>
      <c r="GOS12" s="132"/>
      <c r="GOT12" s="112"/>
      <c r="GOU12" s="132"/>
      <c r="GOV12" s="112"/>
      <c r="GOW12" s="132"/>
      <c r="GOX12" s="112"/>
      <c r="GOY12" s="132"/>
      <c r="GOZ12" s="112"/>
      <c r="GPA12" s="133"/>
      <c r="GPB12" s="133"/>
      <c r="GPC12" s="134"/>
      <c r="GPD12" s="131"/>
      <c r="GPE12" s="101"/>
      <c r="GPF12" s="101"/>
      <c r="GPG12" s="132"/>
      <c r="GPH12" s="112"/>
      <c r="GPI12" s="132"/>
      <c r="GPJ12" s="112"/>
      <c r="GPK12" s="132"/>
      <c r="GPL12" s="112"/>
      <c r="GPM12" s="132"/>
      <c r="GPN12" s="112"/>
      <c r="GPO12" s="133"/>
      <c r="GPP12" s="133"/>
      <c r="GPQ12" s="134"/>
      <c r="GPR12" s="131"/>
      <c r="GPS12" s="101"/>
      <c r="GPT12" s="101"/>
      <c r="GPU12" s="132"/>
      <c r="GPV12" s="112"/>
      <c r="GPW12" s="132"/>
      <c r="GPX12" s="112"/>
      <c r="GPY12" s="132"/>
      <c r="GPZ12" s="112"/>
      <c r="GQA12" s="132"/>
      <c r="GQB12" s="112"/>
      <c r="GQC12" s="133"/>
      <c r="GQD12" s="133"/>
      <c r="GQE12" s="134"/>
      <c r="GQF12" s="131"/>
      <c r="GQG12" s="101"/>
      <c r="GQH12" s="101"/>
      <c r="GQI12" s="132"/>
      <c r="GQJ12" s="112"/>
      <c r="GQK12" s="132"/>
      <c r="GQL12" s="112"/>
      <c r="GQM12" s="132"/>
      <c r="GQN12" s="112"/>
      <c r="GQO12" s="132"/>
      <c r="GQP12" s="112"/>
      <c r="GQQ12" s="133"/>
      <c r="GQR12" s="133"/>
      <c r="GQS12" s="134"/>
      <c r="GQT12" s="131"/>
      <c r="GQU12" s="101"/>
      <c r="GQV12" s="101"/>
      <c r="GQW12" s="132"/>
      <c r="GQX12" s="112"/>
      <c r="GQY12" s="132"/>
      <c r="GQZ12" s="112"/>
      <c r="GRA12" s="132"/>
      <c r="GRB12" s="112"/>
      <c r="GRC12" s="132"/>
      <c r="GRD12" s="112"/>
      <c r="GRE12" s="133"/>
      <c r="GRF12" s="133"/>
      <c r="GRG12" s="134"/>
      <c r="GRH12" s="131"/>
      <c r="GRI12" s="101"/>
      <c r="GRJ12" s="101"/>
      <c r="GRK12" s="132"/>
      <c r="GRL12" s="112"/>
      <c r="GRM12" s="132"/>
      <c r="GRN12" s="112"/>
      <c r="GRO12" s="132"/>
      <c r="GRP12" s="112"/>
      <c r="GRQ12" s="132"/>
      <c r="GRR12" s="112"/>
      <c r="GRS12" s="133"/>
      <c r="GRT12" s="133"/>
      <c r="GRU12" s="134"/>
      <c r="GRV12" s="131"/>
      <c r="GRW12" s="101"/>
      <c r="GRX12" s="101"/>
      <c r="GRY12" s="132"/>
      <c r="GRZ12" s="112"/>
      <c r="GSA12" s="132"/>
      <c r="GSB12" s="112"/>
      <c r="GSC12" s="132"/>
      <c r="GSD12" s="112"/>
      <c r="GSE12" s="132"/>
      <c r="GSF12" s="112"/>
      <c r="GSG12" s="133"/>
      <c r="GSH12" s="133"/>
      <c r="GSI12" s="134"/>
      <c r="GSJ12" s="131"/>
      <c r="GSK12" s="101"/>
      <c r="GSL12" s="101"/>
      <c r="GSM12" s="132"/>
      <c r="GSN12" s="112"/>
      <c r="GSO12" s="132"/>
      <c r="GSP12" s="112"/>
      <c r="GSQ12" s="132"/>
      <c r="GSR12" s="112"/>
      <c r="GSS12" s="132"/>
      <c r="GST12" s="112"/>
      <c r="GSU12" s="133"/>
      <c r="GSV12" s="133"/>
      <c r="GSW12" s="134"/>
      <c r="GSX12" s="131"/>
      <c r="GSY12" s="101"/>
      <c r="GSZ12" s="101"/>
      <c r="GTA12" s="132"/>
      <c r="GTB12" s="112"/>
      <c r="GTC12" s="132"/>
      <c r="GTD12" s="112"/>
      <c r="GTE12" s="132"/>
      <c r="GTF12" s="112"/>
      <c r="GTG12" s="132"/>
      <c r="GTH12" s="112"/>
      <c r="GTI12" s="133"/>
      <c r="GTJ12" s="133"/>
      <c r="GTK12" s="134"/>
      <c r="GTL12" s="131"/>
      <c r="GTM12" s="101"/>
      <c r="GTN12" s="101"/>
      <c r="GTO12" s="132"/>
      <c r="GTP12" s="112"/>
      <c r="GTQ12" s="132"/>
      <c r="GTR12" s="112"/>
      <c r="GTS12" s="132"/>
      <c r="GTT12" s="112"/>
      <c r="GTU12" s="132"/>
      <c r="GTV12" s="112"/>
      <c r="GTW12" s="133"/>
      <c r="GTX12" s="133"/>
      <c r="GTY12" s="134"/>
      <c r="GTZ12" s="131"/>
      <c r="GUA12" s="101"/>
      <c r="GUB12" s="101"/>
      <c r="GUC12" s="132"/>
      <c r="GUD12" s="112"/>
      <c r="GUE12" s="132"/>
      <c r="GUF12" s="112"/>
      <c r="GUG12" s="132"/>
      <c r="GUH12" s="112"/>
      <c r="GUI12" s="132"/>
      <c r="GUJ12" s="112"/>
      <c r="GUK12" s="133"/>
      <c r="GUL12" s="133"/>
      <c r="GUM12" s="134"/>
      <c r="GUN12" s="131"/>
      <c r="GUO12" s="101"/>
      <c r="GUP12" s="101"/>
      <c r="GUQ12" s="132"/>
      <c r="GUR12" s="112"/>
      <c r="GUS12" s="132"/>
      <c r="GUT12" s="112"/>
      <c r="GUU12" s="132"/>
      <c r="GUV12" s="112"/>
      <c r="GUW12" s="132"/>
      <c r="GUX12" s="112"/>
      <c r="GUY12" s="133"/>
      <c r="GUZ12" s="133"/>
      <c r="GVA12" s="134"/>
      <c r="GVB12" s="131"/>
      <c r="GVC12" s="101"/>
      <c r="GVD12" s="101"/>
      <c r="GVE12" s="132"/>
      <c r="GVF12" s="112"/>
      <c r="GVG12" s="132"/>
      <c r="GVH12" s="112"/>
      <c r="GVI12" s="132"/>
      <c r="GVJ12" s="112"/>
      <c r="GVK12" s="132"/>
      <c r="GVL12" s="112"/>
      <c r="GVM12" s="133"/>
      <c r="GVN12" s="133"/>
      <c r="GVO12" s="134"/>
      <c r="GVP12" s="131"/>
      <c r="GVQ12" s="101"/>
      <c r="GVR12" s="101"/>
      <c r="GVS12" s="132"/>
      <c r="GVT12" s="112"/>
      <c r="GVU12" s="132"/>
      <c r="GVV12" s="112"/>
      <c r="GVW12" s="132"/>
      <c r="GVX12" s="112"/>
      <c r="GVY12" s="132"/>
      <c r="GVZ12" s="112"/>
      <c r="GWA12" s="133"/>
      <c r="GWB12" s="133"/>
      <c r="GWC12" s="134"/>
      <c r="GWD12" s="131"/>
      <c r="GWE12" s="101"/>
      <c r="GWF12" s="101"/>
      <c r="GWG12" s="132"/>
      <c r="GWH12" s="112"/>
      <c r="GWI12" s="132"/>
      <c r="GWJ12" s="112"/>
      <c r="GWK12" s="132"/>
      <c r="GWL12" s="112"/>
      <c r="GWM12" s="132"/>
      <c r="GWN12" s="112"/>
      <c r="GWO12" s="133"/>
      <c r="GWP12" s="133"/>
      <c r="GWQ12" s="134"/>
      <c r="GWR12" s="131"/>
      <c r="GWS12" s="101"/>
      <c r="GWT12" s="101"/>
      <c r="GWU12" s="132"/>
      <c r="GWV12" s="112"/>
      <c r="GWW12" s="132"/>
      <c r="GWX12" s="112"/>
      <c r="GWY12" s="132"/>
      <c r="GWZ12" s="112"/>
      <c r="GXA12" s="132"/>
      <c r="GXB12" s="112"/>
      <c r="GXC12" s="133"/>
      <c r="GXD12" s="133"/>
      <c r="GXE12" s="134"/>
      <c r="GXF12" s="131"/>
      <c r="GXG12" s="101"/>
      <c r="GXH12" s="101"/>
      <c r="GXI12" s="132"/>
      <c r="GXJ12" s="112"/>
      <c r="GXK12" s="132"/>
      <c r="GXL12" s="112"/>
      <c r="GXM12" s="132"/>
      <c r="GXN12" s="112"/>
      <c r="GXO12" s="132"/>
      <c r="GXP12" s="112"/>
      <c r="GXQ12" s="133"/>
      <c r="GXR12" s="133"/>
      <c r="GXS12" s="134"/>
      <c r="GXT12" s="131"/>
      <c r="GXU12" s="101"/>
      <c r="GXV12" s="101"/>
      <c r="GXW12" s="132"/>
      <c r="GXX12" s="112"/>
      <c r="GXY12" s="132"/>
      <c r="GXZ12" s="112"/>
      <c r="GYA12" s="132"/>
      <c r="GYB12" s="112"/>
      <c r="GYC12" s="132"/>
      <c r="GYD12" s="112"/>
      <c r="GYE12" s="133"/>
      <c r="GYF12" s="133"/>
      <c r="GYG12" s="134"/>
      <c r="GYH12" s="131"/>
      <c r="GYI12" s="101"/>
      <c r="GYJ12" s="101"/>
      <c r="GYK12" s="132"/>
      <c r="GYL12" s="112"/>
      <c r="GYM12" s="132"/>
      <c r="GYN12" s="112"/>
      <c r="GYO12" s="132"/>
      <c r="GYP12" s="112"/>
      <c r="GYQ12" s="132"/>
      <c r="GYR12" s="112"/>
      <c r="GYS12" s="133"/>
      <c r="GYT12" s="133"/>
      <c r="GYU12" s="134"/>
      <c r="GYV12" s="131"/>
      <c r="GYW12" s="101"/>
      <c r="GYX12" s="101"/>
      <c r="GYY12" s="132"/>
      <c r="GYZ12" s="112"/>
      <c r="GZA12" s="132"/>
      <c r="GZB12" s="112"/>
      <c r="GZC12" s="132"/>
      <c r="GZD12" s="112"/>
      <c r="GZE12" s="132"/>
      <c r="GZF12" s="112"/>
      <c r="GZG12" s="133"/>
      <c r="GZH12" s="133"/>
      <c r="GZI12" s="134"/>
      <c r="GZJ12" s="131"/>
      <c r="GZK12" s="101"/>
      <c r="GZL12" s="101"/>
      <c r="GZM12" s="132"/>
      <c r="GZN12" s="112"/>
      <c r="GZO12" s="132"/>
      <c r="GZP12" s="112"/>
      <c r="GZQ12" s="132"/>
      <c r="GZR12" s="112"/>
      <c r="GZS12" s="132"/>
      <c r="GZT12" s="112"/>
      <c r="GZU12" s="133"/>
      <c r="GZV12" s="133"/>
      <c r="GZW12" s="134"/>
      <c r="GZX12" s="131"/>
      <c r="GZY12" s="101"/>
      <c r="GZZ12" s="101"/>
      <c r="HAA12" s="132"/>
      <c r="HAB12" s="112"/>
      <c r="HAC12" s="132"/>
      <c r="HAD12" s="112"/>
      <c r="HAE12" s="132"/>
      <c r="HAF12" s="112"/>
      <c r="HAG12" s="132"/>
      <c r="HAH12" s="112"/>
      <c r="HAI12" s="133"/>
      <c r="HAJ12" s="133"/>
      <c r="HAK12" s="134"/>
      <c r="HAL12" s="131"/>
      <c r="HAM12" s="101"/>
      <c r="HAN12" s="101"/>
      <c r="HAO12" s="132"/>
      <c r="HAP12" s="112"/>
      <c r="HAQ12" s="132"/>
      <c r="HAR12" s="112"/>
      <c r="HAS12" s="132"/>
      <c r="HAT12" s="112"/>
      <c r="HAU12" s="132"/>
      <c r="HAV12" s="112"/>
      <c r="HAW12" s="133"/>
      <c r="HAX12" s="133"/>
      <c r="HAY12" s="134"/>
      <c r="HAZ12" s="131"/>
      <c r="HBA12" s="101"/>
      <c r="HBB12" s="101"/>
      <c r="HBC12" s="132"/>
      <c r="HBD12" s="112"/>
      <c r="HBE12" s="132"/>
      <c r="HBF12" s="112"/>
      <c r="HBG12" s="132"/>
      <c r="HBH12" s="112"/>
      <c r="HBI12" s="132"/>
      <c r="HBJ12" s="112"/>
      <c r="HBK12" s="133"/>
      <c r="HBL12" s="133"/>
      <c r="HBM12" s="134"/>
      <c r="HBN12" s="131"/>
      <c r="HBO12" s="101"/>
      <c r="HBP12" s="101"/>
      <c r="HBQ12" s="132"/>
      <c r="HBR12" s="112"/>
      <c r="HBS12" s="132"/>
      <c r="HBT12" s="112"/>
      <c r="HBU12" s="132"/>
      <c r="HBV12" s="112"/>
      <c r="HBW12" s="132"/>
      <c r="HBX12" s="112"/>
      <c r="HBY12" s="133"/>
      <c r="HBZ12" s="133"/>
      <c r="HCA12" s="134"/>
      <c r="HCB12" s="131"/>
      <c r="HCC12" s="101"/>
      <c r="HCD12" s="101"/>
      <c r="HCE12" s="132"/>
      <c r="HCF12" s="112"/>
      <c r="HCG12" s="132"/>
      <c r="HCH12" s="112"/>
      <c r="HCI12" s="132"/>
      <c r="HCJ12" s="112"/>
      <c r="HCK12" s="132"/>
      <c r="HCL12" s="112"/>
      <c r="HCM12" s="133"/>
      <c r="HCN12" s="133"/>
      <c r="HCO12" s="134"/>
      <c r="HCP12" s="131"/>
      <c r="HCQ12" s="101"/>
      <c r="HCR12" s="101"/>
      <c r="HCS12" s="132"/>
      <c r="HCT12" s="112"/>
      <c r="HCU12" s="132"/>
      <c r="HCV12" s="112"/>
      <c r="HCW12" s="132"/>
      <c r="HCX12" s="112"/>
      <c r="HCY12" s="132"/>
      <c r="HCZ12" s="112"/>
      <c r="HDA12" s="133"/>
      <c r="HDB12" s="133"/>
      <c r="HDC12" s="134"/>
      <c r="HDD12" s="131"/>
      <c r="HDE12" s="101"/>
      <c r="HDF12" s="101"/>
      <c r="HDG12" s="132"/>
      <c r="HDH12" s="112"/>
      <c r="HDI12" s="132"/>
      <c r="HDJ12" s="112"/>
      <c r="HDK12" s="132"/>
      <c r="HDL12" s="112"/>
      <c r="HDM12" s="132"/>
      <c r="HDN12" s="112"/>
      <c r="HDO12" s="133"/>
      <c r="HDP12" s="133"/>
      <c r="HDQ12" s="134"/>
      <c r="HDR12" s="131"/>
      <c r="HDS12" s="101"/>
      <c r="HDT12" s="101"/>
      <c r="HDU12" s="132"/>
      <c r="HDV12" s="112"/>
      <c r="HDW12" s="132"/>
      <c r="HDX12" s="112"/>
      <c r="HDY12" s="132"/>
      <c r="HDZ12" s="112"/>
      <c r="HEA12" s="132"/>
      <c r="HEB12" s="112"/>
      <c r="HEC12" s="133"/>
      <c r="HED12" s="133"/>
      <c r="HEE12" s="134"/>
      <c r="HEF12" s="131"/>
      <c r="HEG12" s="101"/>
      <c r="HEH12" s="101"/>
      <c r="HEI12" s="132"/>
      <c r="HEJ12" s="112"/>
      <c r="HEK12" s="132"/>
      <c r="HEL12" s="112"/>
      <c r="HEM12" s="132"/>
      <c r="HEN12" s="112"/>
      <c r="HEO12" s="132"/>
      <c r="HEP12" s="112"/>
      <c r="HEQ12" s="133"/>
      <c r="HER12" s="133"/>
      <c r="HES12" s="134"/>
      <c r="HET12" s="131"/>
      <c r="HEU12" s="101"/>
      <c r="HEV12" s="101"/>
      <c r="HEW12" s="132"/>
      <c r="HEX12" s="112"/>
      <c r="HEY12" s="132"/>
      <c r="HEZ12" s="112"/>
      <c r="HFA12" s="132"/>
      <c r="HFB12" s="112"/>
      <c r="HFC12" s="132"/>
      <c r="HFD12" s="112"/>
      <c r="HFE12" s="133"/>
      <c r="HFF12" s="133"/>
      <c r="HFG12" s="134"/>
      <c r="HFH12" s="131"/>
      <c r="HFI12" s="101"/>
      <c r="HFJ12" s="101"/>
      <c r="HFK12" s="132"/>
      <c r="HFL12" s="112"/>
      <c r="HFM12" s="132"/>
      <c r="HFN12" s="112"/>
      <c r="HFO12" s="132"/>
      <c r="HFP12" s="112"/>
      <c r="HFQ12" s="132"/>
      <c r="HFR12" s="112"/>
      <c r="HFS12" s="133"/>
      <c r="HFT12" s="133"/>
      <c r="HFU12" s="134"/>
      <c r="HFV12" s="131"/>
      <c r="HFW12" s="101"/>
      <c r="HFX12" s="101"/>
      <c r="HFY12" s="132"/>
      <c r="HFZ12" s="112"/>
      <c r="HGA12" s="132"/>
      <c r="HGB12" s="112"/>
      <c r="HGC12" s="132"/>
      <c r="HGD12" s="112"/>
      <c r="HGE12" s="132"/>
      <c r="HGF12" s="112"/>
      <c r="HGG12" s="133"/>
      <c r="HGH12" s="133"/>
      <c r="HGI12" s="134"/>
      <c r="HGJ12" s="131"/>
      <c r="HGK12" s="101"/>
      <c r="HGL12" s="101"/>
      <c r="HGM12" s="132"/>
      <c r="HGN12" s="112"/>
      <c r="HGO12" s="132"/>
      <c r="HGP12" s="112"/>
      <c r="HGQ12" s="132"/>
      <c r="HGR12" s="112"/>
      <c r="HGS12" s="132"/>
      <c r="HGT12" s="112"/>
      <c r="HGU12" s="133"/>
      <c r="HGV12" s="133"/>
      <c r="HGW12" s="134"/>
      <c r="HGX12" s="131"/>
      <c r="HGY12" s="101"/>
      <c r="HGZ12" s="101"/>
      <c r="HHA12" s="132"/>
      <c r="HHB12" s="112"/>
      <c r="HHC12" s="132"/>
      <c r="HHD12" s="112"/>
      <c r="HHE12" s="132"/>
      <c r="HHF12" s="112"/>
      <c r="HHG12" s="132"/>
      <c r="HHH12" s="112"/>
      <c r="HHI12" s="133"/>
      <c r="HHJ12" s="133"/>
      <c r="HHK12" s="134"/>
      <c r="HHL12" s="131"/>
      <c r="HHM12" s="101"/>
      <c r="HHN12" s="101"/>
      <c r="HHO12" s="132"/>
      <c r="HHP12" s="112"/>
      <c r="HHQ12" s="132"/>
      <c r="HHR12" s="112"/>
      <c r="HHS12" s="132"/>
      <c r="HHT12" s="112"/>
      <c r="HHU12" s="132"/>
      <c r="HHV12" s="112"/>
      <c r="HHW12" s="133"/>
      <c r="HHX12" s="133"/>
      <c r="HHY12" s="134"/>
      <c r="HHZ12" s="131"/>
      <c r="HIA12" s="101"/>
      <c r="HIB12" s="101"/>
      <c r="HIC12" s="132"/>
      <c r="HID12" s="112"/>
      <c r="HIE12" s="132"/>
      <c r="HIF12" s="112"/>
      <c r="HIG12" s="132"/>
      <c r="HIH12" s="112"/>
      <c r="HII12" s="132"/>
      <c r="HIJ12" s="112"/>
      <c r="HIK12" s="133"/>
      <c r="HIL12" s="133"/>
      <c r="HIM12" s="134"/>
      <c r="HIN12" s="131"/>
      <c r="HIO12" s="101"/>
      <c r="HIP12" s="101"/>
      <c r="HIQ12" s="132"/>
      <c r="HIR12" s="112"/>
      <c r="HIS12" s="132"/>
      <c r="HIT12" s="112"/>
      <c r="HIU12" s="132"/>
      <c r="HIV12" s="112"/>
      <c r="HIW12" s="132"/>
      <c r="HIX12" s="112"/>
      <c r="HIY12" s="133"/>
      <c r="HIZ12" s="133"/>
      <c r="HJA12" s="134"/>
      <c r="HJB12" s="131"/>
      <c r="HJC12" s="101"/>
      <c r="HJD12" s="101"/>
      <c r="HJE12" s="132"/>
      <c r="HJF12" s="112"/>
      <c r="HJG12" s="132"/>
      <c r="HJH12" s="112"/>
      <c r="HJI12" s="132"/>
      <c r="HJJ12" s="112"/>
      <c r="HJK12" s="132"/>
      <c r="HJL12" s="112"/>
      <c r="HJM12" s="133"/>
      <c r="HJN12" s="133"/>
      <c r="HJO12" s="134"/>
      <c r="HJP12" s="131"/>
      <c r="HJQ12" s="101"/>
      <c r="HJR12" s="101"/>
      <c r="HJS12" s="132"/>
      <c r="HJT12" s="112"/>
      <c r="HJU12" s="132"/>
      <c r="HJV12" s="112"/>
      <c r="HJW12" s="132"/>
      <c r="HJX12" s="112"/>
      <c r="HJY12" s="132"/>
      <c r="HJZ12" s="112"/>
      <c r="HKA12" s="133"/>
      <c r="HKB12" s="133"/>
      <c r="HKC12" s="134"/>
      <c r="HKD12" s="131"/>
      <c r="HKE12" s="101"/>
      <c r="HKF12" s="101"/>
      <c r="HKG12" s="132"/>
      <c r="HKH12" s="112"/>
      <c r="HKI12" s="132"/>
      <c r="HKJ12" s="112"/>
      <c r="HKK12" s="132"/>
      <c r="HKL12" s="112"/>
      <c r="HKM12" s="132"/>
      <c r="HKN12" s="112"/>
      <c r="HKO12" s="133"/>
      <c r="HKP12" s="133"/>
      <c r="HKQ12" s="134"/>
      <c r="HKR12" s="131"/>
      <c r="HKS12" s="101"/>
      <c r="HKT12" s="101"/>
      <c r="HKU12" s="132"/>
      <c r="HKV12" s="112"/>
      <c r="HKW12" s="132"/>
      <c r="HKX12" s="112"/>
      <c r="HKY12" s="132"/>
      <c r="HKZ12" s="112"/>
      <c r="HLA12" s="132"/>
      <c r="HLB12" s="112"/>
      <c r="HLC12" s="133"/>
      <c r="HLD12" s="133"/>
      <c r="HLE12" s="134"/>
      <c r="HLF12" s="131"/>
      <c r="HLG12" s="101"/>
      <c r="HLH12" s="101"/>
      <c r="HLI12" s="132"/>
      <c r="HLJ12" s="112"/>
      <c r="HLK12" s="132"/>
      <c r="HLL12" s="112"/>
      <c r="HLM12" s="132"/>
      <c r="HLN12" s="112"/>
      <c r="HLO12" s="132"/>
      <c r="HLP12" s="112"/>
      <c r="HLQ12" s="133"/>
      <c r="HLR12" s="133"/>
      <c r="HLS12" s="134"/>
      <c r="HLT12" s="131"/>
      <c r="HLU12" s="101"/>
      <c r="HLV12" s="101"/>
      <c r="HLW12" s="132"/>
      <c r="HLX12" s="112"/>
      <c r="HLY12" s="132"/>
      <c r="HLZ12" s="112"/>
      <c r="HMA12" s="132"/>
      <c r="HMB12" s="112"/>
      <c r="HMC12" s="132"/>
      <c r="HMD12" s="112"/>
      <c r="HME12" s="133"/>
      <c r="HMF12" s="133"/>
      <c r="HMG12" s="134"/>
      <c r="HMH12" s="131"/>
      <c r="HMI12" s="101"/>
      <c r="HMJ12" s="101"/>
      <c r="HMK12" s="132"/>
      <c r="HML12" s="112"/>
      <c r="HMM12" s="132"/>
      <c r="HMN12" s="112"/>
      <c r="HMO12" s="132"/>
      <c r="HMP12" s="112"/>
      <c r="HMQ12" s="132"/>
      <c r="HMR12" s="112"/>
      <c r="HMS12" s="133"/>
      <c r="HMT12" s="133"/>
      <c r="HMU12" s="134"/>
      <c r="HMV12" s="131"/>
      <c r="HMW12" s="101"/>
      <c r="HMX12" s="101"/>
      <c r="HMY12" s="132"/>
      <c r="HMZ12" s="112"/>
      <c r="HNA12" s="132"/>
      <c r="HNB12" s="112"/>
      <c r="HNC12" s="132"/>
      <c r="HND12" s="112"/>
      <c r="HNE12" s="132"/>
      <c r="HNF12" s="112"/>
      <c r="HNG12" s="133"/>
      <c r="HNH12" s="133"/>
      <c r="HNI12" s="134"/>
      <c r="HNJ12" s="131"/>
      <c r="HNK12" s="101"/>
      <c r="HNL12" s="101"/>
      <c r="HNM12" s="132"/>
      <c r="HNN12" s="112"/>
      <c r="HNO12" s="132"/>
      <c r="HNP12" s="112"/>
      <c r="HNQ12" s="132"/>
      <c r="HNR12" s="112"/>
      <c r="HNS12" s="132"/>
      <c r="HNT12" s="112"/>
      <c r="HNU12" s="133"/>
      <c r="HNV12" s="133"/>
      <c r="HNW12" s="134"/>
      <c r="HNX12" s="131"/>
      <c r="HNY12" s="101"/>
      <c r="HNZ12" s="101"/>
      <c r="HOA12" s="132"/>
      <c r="HOB12" s="112"/>
      <c r="HOC12" s="132"/>
      <c r="HOD12" s="112"/>
      <c r="HOE12" s="132"/>
      <c r="HOF12" s="112"/>
      <c r="HOG12" s="132"/>
      <c r="HOH12" s="112"/>
      <c r="HOI12" s="133"/>
      <c r="HOJ12" s="133"/>
      <c r="HOK12" s="134"/>
      <c r="HOL12" s="131"/>
      <c r="HOM12" s="101"/>
      <c r="HON12" s="101"/>
      <c r="HOO12" s="132"/>
      <c r="HOP12" s="112"/>
      <c r="HOQ12" s="132"/>
      <c r="HOR12" s="112"/>
      <c r="HOS12" s="132"/>
      <c r="HOT12" s="112"/>
      <c r="HOU12" s="132"/>
      <c r="HOV12" s="112"/>
      <c r="HOW12" s="133"/>
      <c r="HOX12" s="133"/>
      <c r="HOY12" s="134"/>
      <c r="HOZ12" s="131"/>
      <c r="HPA12" s="101"/>
      <c r="HPB12" s="101"/>
      <c r="HPC12" s="132"/>
      <c r="HPD12" s="112"/>
      <c r="HPE12" s="132"/>
      <c r="HPF12" s="112"/>
      <c r="HPG12" s="132"/>
      <c r="HPH12" s="112"/>
      <c r="HPI12" s="132"/>
      <c r="HPJ12" s="112"/>
      <c r="HPK12" s="133"/>
      <c r="HPL12" s="133"/>
      <c r="HPM12" s="134"/>
      <c r="HPN12" s="131"/>
      <c r="HPO12" s="101"/>
      <c r="HPP12" s="101"/>
      <c r="HPQ12" s="132"/>
      <c r="HPR12" s="112"/>
      <c r="HPS12" s="132"/>
      <c r="HPT12" s="112"/>
      <c r="HPU12" s="132"/>
      <c r="HPV12" s="112"/>
      <c r="HPW12" s="132"/>
      <c r="HPX12" s="112"/>
      <c r="HPY12" s="133"/>
      <c r="HPZ12" s="133"/>
      <c r="HQA12" s="134"/>
      <c r="HQB12" s="131"/>
      <c r="HQC12" s="101"/>
      <c r="HQD12" s="101"/>
      <c r="HQE12" s="132"/>
      <c r="HQF12" s="112"/>
      <c r="HQG12" s="132"/>
      <c r="HQH12" s="112"/>
      <c r="HQI12" s="132"/>
      <c r="HQJ12" s="112"/>
      <c r="HQK12" s="132"/>
      <c r="HQL12" s="112"/>
      <c r="HQM12" s="133"/>
      <c r="HQN12" s="133"/>
      <c r="HQO12" s="134"/>
      <c r="HQP12" s="131"/>
      <c r="HQQ12" s="101"/>
      <c r="HQR12" s="101"/>
      <c r="HQS12" s="132"/>
      <c r="HQT12" s="112"/>
      <c r="HQU12" s="132"/>
      <c r="HQV12" s="112"/>
      <c r="HQW12" s="132"/>
      <c r="HQX12" s="112"/>
      <c r="HQY12" s="132"/>
      <c r="HQZ12" s="112"/>
      <c r="HRA12" s="133"/>
      <c r="HRB12" s="133"/>
      <c r="HRC12" s="134"/>
      <c r="HRD12" s="131"/>
      <c r="HRE12" s="101"/>
      <c r="HRF12" s="101"/>
      <c r="HRG12" s="132"/>
      <c r="HRH12" s="112"/>
      <c r="HRI12" s="132"/>
      <c r="HRJ12" s="112"/>
      <c r="HRK12" s="132"/>
      <c r="HRL12" s="112"/>
      <c r="HRM12" s="132"/>
      <c r="HRN12" s="112"/>
      <c r="HRO12" s="133"/>
      <c r="HRP12" s="133"/>
      <c r="HRQ12" s="134"/>
      <c r="HRR12" s="131"/>
      <c r="HRS12" s="101"/>
      <c r="HRT12" s="101"/>
      <c r="HRU12" s="132"/>
      <c r="HRV12" s="112"/>
      <c r="HRW12" s="132"/>
      <c r="HRX12" s="112"/>
      <c r="HRY12" s="132"/>
      <c r="HRZ12" s="112"/>
      <c r="HSA12" s="132"/>
      <c r="HSB12" s="112"/>
      <c r="HSC12" s="133"/>
      <c r="HSD12" s="133"/>
      <c r="HSE12" s="134"/>
      <c r="HSF12" s="131"/>
      <c r="HSG12" s="101"/>
      <c r="HSH12" s="101"/>
      <c r="HSI12" s="132"/>
      <c r="HSJ12" s="112"/>
      <c r="HSK12" s="132"/>
      <c r="HSL12" s="112"/>
      <c r="HSM12" s="132"/>
      <c r="HSN12" s="112"/>
      <c r="HSO12" s="132"/>
      <c r="HSP12" s="112"/>
      <c r="HSQ12" s="133"/>
      <c r="HSR12" s="133"/>
      <c r="HSS12" s="134"/>
      <c r="HST12" s="131"/>
      <c r="HSU12" s="101"/>
      <c r="HSV12" s="101"/>
      <c r="HSW12" s="132"/>
      <c r="HSX12" s="112"/>
      <c r="HSY12" s="132"/>
      <c r="HSZ12" s="112"/>
      <c r="HTA12" s="132"/>
      <c r="HTB12" s="112"/>
      <c r="HTC12" s="132"/>
      <c r="HTD12" s="112"/>
      <c r="HTE12" s="133"/>
      <c r="HTF12" s="133"/>
      <c r="HTG12" s="134"/>
      <c r="HTH12" s="131"/>
      <c r="HTI12" s="101"/>
      <c r="HTJ12" s="101"/>
      <c r="HTK12" s="132"/>
      <c r="HTL12" s="112"/>
      <c r="HTM12" s="132"/>
      <c r="HTN12" s="112"/>
      <c r="HTO12" s="132"/>
      <c r="HTP12" s="112"/>
      <c r="HTQ12" s="132"/>
      <c r="HTR12" s="112"/>
      <c r="HTS12" s="133"/>
      <c r="HTT12" s="133"/>
      <c r="HTU12" s="134"/>
      <c r="HTV12" s="131"/>
      <c r="HTW12" s="101"/>
      <c r="HTX12" s="101"/>
      <c r="HTY12" s="132"/>
      <c r="HTZ12" s="112"/>
      <c r="HUA12" s="132"/>
      <c r="HUB12" s="112"/>
      <c r="HUC12" s="132"/>
      <c r="HUD12" s="112"/>
      <c r="HUE12" s="132"/>
      <c r="HUF12" s="112"/>
      <c r="HUG12" s="133"/>
      <c r="HUH12" s="133"/>
      <c r="HUI12" s="134"/>
      <c r="HUJ12" s="131"/>
      <c r="HUK12" s="101"/>
      <c r="HUL12" s="101"/>
      <c r="HUM12" s="132"/>
      <c r="HUN12" s="112"/>
      <c r="HUO12" s="132"/>
      <c r="HUP12" s="112"/>
      <c r="HUQ12" s="132"/>
      <c r="HUR12" s="112"/>
      <c r="HUS12" s="132"/>
      <c r="HUT12" s="112"/>
      <c r="HUU12" s="133"/>
      <c r="HUV12" s="133"/>
      <c r="HUW12" s="134"/>
      <c r="HUX12" s="131"/>
      <c r="HUY12" s="101"/>
      <c r="HUZ12" s="101"/>
      <c r="HVA12" s="132"/>
      <c r="HVB12" s="112"/>
      <c r="HVC12" s="132"/>
      <c r="HVD12" s="112"/>
      <c r="HVE12" s="132"/>
      <c r="HVF12" s="112"/>
      <c r="HVG12" s="132"/>
      <c r="HVH12" s="112"/>
      <c r="HVI12" s="133"/>
      <c r="HVJ12" s="133"/>
      <c r="HVK12" s="134"/>
      <c r="HVL12" s="131"/>
      <c r="HVM12" s="101"/>
      <c r="HVN12" s="101"/>
      <c r="HVO12" s="132"/>
      <c r="HVP12" s="112"/>
      <c r="HVQ12" s="132"/>
      <c r="HVR12" s="112"/>
      <c r="HVS12" s="132"/>
      <c r="HVT12" s="112"/>
      <c r="HVU12" s="132"/>
      <c r="HVV12" s="112"/>
      <c r="HVW12" s="133"/>
      <c r="HVX12" s="133"/>
      <c r="HVY12" s="134"/>
      <c r="HVZ12" s="131"/>
      <c r="HWA12" s="101"/>
      <c r="HWB12" s="101"/>
      <c r="HWC12" s="132"/>
      <c r="HWD12" s="112"/>
      <c r="HWE12" s="132"/>
      <c r="HWF12" s="112"/>
      <c r="HWG12" s="132"/>
      <c r="HWH12" s="112"/>
      <c r="HWI12" s="132"/>
      <c r="HWJ12" s="112"/>
      <c r="HWK12" s="133"/>
      <c r="HWL12" s="133"/>
      <c r="HWM12" s="134"/>
      <c r="HWN12" s="131"/>
      <c r="HWO12" s="101"/>
      <c r="HWP12" s="101"/>
      <c r="HWQ12" s="132"/>
      <c r="HWR12" s="112"/>
      <c r="HWS12" s="132"/>
      <c r="HWT12" s="112"/>
      <c r="HWU12" s="132"/>
      <c r="HWV12" s="112"/>
      <c r="HWW12" s="132"/>
      <c r="HWX12" s="112"/>
      <c r="HWY12" s="133"/>
      <c r="HWZ12" s="133"/>
      <c r="HXA12" s="134"/>
      <c r="HXB12" s="131"/>
      <c r="HXC12" s="101"/>
      <c r="HXD12" s="101"/>
      <c r="HXE12" s="132"/>
      <c r="HXF12" s="112"/>
      <c r="HXG12" s="132"/>
      <c r="HXH12" s="112"/>
      <c r="HXI12" s="132"/>
      <c r="HXJ12" s="112"/>
      <c r="HXK12" s="132"/>
      <c r="HXL12" s="112"/>
      <c r="HXM12" s="133"/>
      <c r="HXN12" s="133"/>
      <c r="HXO12" s="134"/>
      <c r="HXP12" s="131"/>
      <c r="HXQ12" s="101"/>
      <c r="HXR12" s="101"/>
      <c r="HXS12" s="132"/>
      <c r="HXT12" s="112"/>
      <c r="HXU12" s="132"/>
      <c r="HXV12" s="112"/>
      <c r="HXW12" s="132"/>
      <c r="HXX12" s="112"/>
      <c r="HXY12" s="132"/>
      <c r="HXZ12" s="112"/>
      <c r="HYA12" s="133"/>
      <c r="HYB12" s="133"/>
      <c r="HYC12" s="134"/>
      <c r="HYD12" s="131"/>
      <c r="HYE12" s="101"/>
      <c r="HYF12" s="101"/>
      <c r="HYG12" s="132"/>
      <c r="HYH12" s="112"/>
      <c r="HYI12" s="132"/>
      <c r="HYJ12" s="112"/>
      <c r="HYK12" s="132"/>
      <c r="HYL12" s="112"/>
      <c r="HYM12" s="132"/>
      <c r="HYN12" s="112"/>
      <c r="HYO12" s="133"/>
      <c r="HYP12" s="133"/>
      <c r="HYQ12" s="134"/>
      <c r="HYR12" s="131"/>
      <c r="HYS12" s="101"/>
      <c r="HYT12" s="101"/>
      <c r="HYU12" s="132"/>
      <c r="HYV12" s="112"/>
      <c r="HYW12" s="132"/>
      <c r="HYX12" s="112"/>
      <c r="HYY12" s="132"/>
      <c r="HYZ12" s="112"/>
      <c r="HZA12" s="132"/>
      <c r="HZB12" s="112"/>
      <c r="HZC12" s="133"/>
      <c r="HZD12" s="133"/>
      <c r="HZE12" s="134"/>
      <c r="HZF12" s="131"/>
      <c r="HZG12" s="101"/>
      <c r="HZH12" s="101"/>
      <c r="HZI12" s="132"/>
      <c r="HZJ12" s="112"/>
      <c r="HZK12" s="132"/>
      <c r="HZL12" s="112"/>
      <c r="HZM12" s="132"/>
      <c r="HZN12" s="112"/>
      <c r="HZO12" s="132"/>
      <c r="HZP12" s="112"/>
      <c r="HZQ12" s="133"/>
      <c r="HZR12" s="133"/>
      <c r="HZS12" s="134"/>
      <c r="HZT12" s="131"/>
      <c r="HZU12" s="101"/>
      <c r="HZV12" s="101"/>
      <c r="HZW12" s="132"/>
      <c r="HZX12" s="112"/>
      <c r="HZY12" s="132"/>
      <c r="HZZ12" s="112"/>
      <c r="IAA12" s="132"/>
      <c r="IAB12" s="112"/>
      <c r="IAC12" s="132"/>
      <c r="IAD12" s="112"/>
      <c r="IAE12" s="133"/>
      <c r="IAF12" s="133"/>
      <c r="IAG12" s="134"/>
      <c r="IAH12" s="131"/>
      <c r="IAI12" s="101"/>
      <c r="IAJ12" s="101"/>
      <c r="IAK12" s="132"/>
      <c r="IAL12" s="112"/>
      <c r="IAM12" s="132"/>
      <c r="IAN12" s="112"/>
      <c r="IAO12" s="132"/>
      <c r="IAP12" s="112"/>
      <c r="IAQ12" s="132"/>
      <c r="IAR12" s="112"/>
      <c r="IAS12" s="133"/>
      <c r="IAT12" s="133"/>
      <c r="IAU12" s="134"/>
      <c r="IAV12" s="131"/>
      <c r="IAW12" s="101"/>
      <c r="IAX12" s="101"/>
      <c r="IAY12" s="132"/>
      <c r="IAZ12" s="112"/>
      <c r="IBA12" s="132"/>
      <c r="IBB12" s="112"/>
      <c r="IBC12" s="132"/>
      <c r="IBD12" s="112"/>
      <c r="IBE12" s="132"/>
      <c r="IBF12" s="112"/>
      <c r="IBG12" s="133"/>
      <c r="IBH12" s="133"/>
      <c r="IBI12" s="134"/>
      <c r="IBJ12" s="131"/>
      <c r="IBK12" s="101"/>
      <c r="IBL12" s="101"/>
      <c r="IBM12" s="132"/>
      <c r="IBN12" s="112"/>
      <c r="IBO12" s="132"/>
      <c r="IBP12" s="112"/>
      <c r="IBQ12" s="132"/>
      <c r="IBR12" s="112"/>
      <c r="IBS12" s="132"/>
      <c r="IBT12" s="112"/>
      <c r="IBU12" s="133"/>
      <c r="IBV12" s="133"/>
      <c r="IBW12" s="134"/>
      <c r="IBX12" s="131"/>
      <c r="IBY12" s="101"/>
      <c r="IBZ12" s="101"/>
      <c r="ICA12" s="132"/>
      <c r="ICB12" s="112"/>
      <c r="ICC12" s="132"/>
      <c r="ICD12" s="112"/>
      <c r="ICE12" s="132"/>
      <c r="ICF12" s="112"/>
      <c r="ICG12" s="132"/>
      <c r="ICH12" s="112"/>
      <c r="ICI12" s="133"/>
      <c r="ICJ12" s="133"/>
      <c r="ICK12" s="134"/>
      <c r="ICL12" s="131"/>
      <c r="ICM12" s="101"/>
      <c r="ICN12" s="101"/>
      <c r="ICO12" s="132"/>
      <c r="ICP12" s="112"/>
      <c r="ICQ12" s="132"/>
      <c r="ICR12" s="112"/>
      <c r="ICS12" s="132"/>
      <c r="ICT12" s="112"/>
      <c r="ICU12" s="132"/>
      <c r="ICV12" s="112"/>
      <c r="ICW12" s="133"/>
      <c r="ICX12" s="133"/>
      <c r="ICY12" s="134"/>
      <c r="ICZ12" s="131"/>
      <c r="IDA12" s="101"/>
      <c r="IDB12" s="101"/>
      <c r="IDC12" s="132"/>
      <c r="IDD12" s="112"/>
      <c r="IDE12" s="132"/>
      <c r="IDF12" s="112"/>
      <c r="IDG12" s="132"/>
      <c r="IDH12" s="112"/>
      <c r="IDI12" s="132"/>
      <c r="IDJ12" s="112"/>
      <c r="IDK12" s="133"/>
      <c r="IDL12" s="133"/>
      <c r="IDM12" s="134"/>
      <c r="IDN12" s="131"/>
      <c r="IDO12" s="101"/>
      <c r="IDP12" s="101"/>
      <c r="IDQ12" s="132"/>
      <c r="IDR12" s="112"/>
      <c r="IDS12" s="132"/>
      <c r="IDT12" s="112"/>
      <c r="IDU12" s="132"/>
      <c r="IDV12" s="112"/>
      <c r="IDW12" s="132"/>
      <c r="IDX12" s="112"/>
      <c r="IDY12" s="133"/>
      <c r="IDZ12" s="133"/>
      <c r="IEA12" s="134"/>
      <c r="IEB12" s="131"/>
      <c r="IEC12" s="101"/>
      <c r="IED12" s="101"/>
      <c r="IEE12" s="132"/>
      <c r="IEF12" s="112"/>
      <c r="IEG12" s="132"/>
      <c r="IEH12" s="112"/>
      <c r="IEI12" s="132"/>
      <c r="IEJ12" s="112"/>
      <c r="IEK12" s="132"/>
      <c r="IEL12" s="112"/>
      <c r="IEM12" s="133"/>
      <c r="IEN12" s="133"/>
      <c r="IEO12" s="134"/>
      <c r="IEP12" s="131"/>
      <c r="IEQ12" s="101"/>
      <c r="IER12" s="101"/>
      <c r="IES12" s="132"/>
      <c r="IET12" s="112"/>
      <c r="IEU12" s="132"/>
      <c r="IEV12" s="112"/>
      <c r="IEW12" s="132"/>
      <c r="IEX12" s="112"/>
      <c r="IEY12" s="132"/>
      <c r="IEZ12" s="112"/>
      <c r="IFA12" s="133"/>
      <c r="IFB12" s="133"/>
      <c r="IFC12" s="134"/>
      <c r="IFD12" s="131"/>
      <c r="IFE12" s="101"/>
      <c r="IFF12" s="101"/>
      <c r="IFG12" s="132"/>
      <c r="IFH12" s="112"/>
      <c r="IFI12" s="132"/>
      <c r="IFJ12" s="112"/>
      <c r="IFK12" s="132"/>
      <c r="IFL12" s="112"/>
      <c r="IFM12" s="132"/>
      <c r="IFN12" s="112"/>
      <c r="IFO12" s="133"/>
      <c r="IFP12" s="133"/>
      <c r="IFQ12" s="134"/>
      <c r="IFR12" s="131"/>
      <c r="IFS12" s="101"/>
      <c r="IFT12" s="101"/>
      <c r="IFU12" s="132"/>
      <c r="IFV12" s="112"/>
      <c r="IFW12" s="132"/>
      <c r="IFX12" s="112"/>
      <c r="IFY12" s="132"/>
      <c r="IFZ12" s="112"/>
      <c r="IGA12" s="132"/>
      <c r="IGB12" s="112"/>
      <c r="IGC12" s="133"/>
      <c r="IGD12" s="133"/>
      <c r="IGE12" s="134"/>
      <c r="IGF12" s="131"/>
      <c r="IGG12" s="101"/>
      <c r="IGH12" s="101"/>
      <c r="IGI12" s="132"/>
      <c r="IGJ12" s="112"/>
      <c r="IGK12" s="132"/>
      <c r="IGL12" s="112"/>
      <c r="IGM12" s="132"/>
      <c r="IGN12" s="112"/>
      <c r="IGO12" s="132"/>
      <c r="IGP12" s="112"/>
      <c r="IGQ12" s="133"/>
      <c r="IGR12" s="133"/>
      <c r="IGS12" s="134"/>
      <c r="IGT12" s="131"/>
      <c r="IGU12" s="101"/>
      <c r="IGV12" s="101"/>
      <c r="IGW12" s="132"/>
      <c r="IGX12" s="112"/>
      <c r="IGY12" s="132"/>
      <c r="IGZ12" s="112"/>
      <c r="IHA12" s="132"/>
      <c r="IHB12" s="112"/>
      <c r="IHC12" s="132"/>
      <c r="IHD12" s="112"/>
      <c r="IHE12" s="133"/>
      <c r="IHF12" s="133"/>
      <c r="IHG12" s="134"/>
      <c r="IHH12" s="131"/>
      <c r="IHI12" s="101"/>
      <c r="IHJ12" s="101"/>
      <c r="IHK12" s="132"/>
      <c r="IHL12" s="112"/>
      <c r="IHM12" s="132"/>
      <c r="IHN12" s="112"/>
      <c r="IHO12" s="132"/>
      <c r="IHP12" s="112"/>
      <c r="IHQ12" s="132"/>
      <c r="IHR12" s="112"/>
      <c r="IHS12" s="133"/>
      <c r="IHT12" s="133"/>
      <c r="IHU12" s="134"/>
      <c r="IHV12" s="131"/>
      <c r="IHW12" s="101"/>
      <c r="IHX12" s="101"/>
      <c r="IHY12" s="132"/>
      <c r="IHZ12" s="112"/>
      <c r="IIA12" s="132"/>
      <c r="IIB12" s="112"/>
      <c r="IIC12" s="132"/>
      <c r="IID12" s="112"/>
      <c r="IIE12" s="132"/>
      <c r="IIF12" s="112"/>
      <c r="IIG12" s="133"/>
      <c r="IIH12" s="133"/>
      <c r="III12" s="134"/>
      <c r="IIJ12" s="131"/>
      <c r="IIK12" s="101"/>
      <c r="IIL12" s="101"/>
      <c r="IIM12" s="132"/>
      <c r="IIN12" s="112"/>
      <c r="IIO12" s="132"/>
      <c r="IIP12" s="112"/>
      <c r="IIQ12" s="132"/>
      <c r="IIR12" s="112"/>
      <c r="IIS12" s="132"/>
      <c r="IIT12" s="112"/>
      <c r="IIU12" s="133"/>
      <c r="IIV12" s="133"/>
      <c r="IIW12" s="134"/>
      <c r="IIX12" s="131"/>
      <c r="IIY12" s="101"/>
      <c r="IIZ12" s="101"/>
      <c r="IJA12" s="132"/>
      <c r="IJB12" s="112"/>
      <c r="IJC12" s="132"/>
      <c r="IJD12" s="112"/>
      <c r="IJE12" s="132"/>
      <c r="IJF12" s="112"/>
      <c r="IJG12" s="132"/>
      <c r="IJH12" s="112"/>
      <c r="IJI12" s="133"/>
      <c r="IJJ12" s="133"/>
      <c r="IJK12" s="134"/>
      <c r="IJL12" s="131"/>
      <c r="IJM12" s="101"/>
      <c r="IJN12" s="101"/>
      <c r="IJO12" s="132"/>
      <c r="IJP12" s="112"/>
      <c r="IJQ12" s="132"/>
      <c r="IJR12" s="112"/>
      <c r="IJS12" s="132"/>
      <c r="IJT12" s="112"/>
      <c r="IJU12" s="132"/>
      <c r="IJV12" s="112"/>
      <c r="IJW12" s="133"/>
      <c r="IJX12" s="133"/>
      <c r="IJY12" s="134"/>
      <c r="IJZ12" s="131"/>
      <c r="IKA12" s="101"/>
      <c r="IKB12" s="101"/>
      <c r="IKC12" s="132"/>
      <c r="IKD12" s="112"/>
      <c r="IKE12" s="132"/>
      <c r="IKF12" s="112"/>
      <c r="IKG12" s="132"/>
      <c r="IKH12" s="112"/>
      <c r="IKI12" s="132"/>
      <c r="IKJ12" s="112"/>
      <c r="IKK12" s="133"/>
      <c r="IKL12" s="133"/>
      <c r="IKM12" s="134"/>
      <c r="IKN12" s="131"/>
      <c r="IKO12" s="101"/>
      <c r="IKP12" s="101"/>
      <c r="IKQ12" s="132"/>
      <c r="IKR12" s="112"/>
      <c r="IKS12" s="132"/>
      <c r="IKT12" s="112"/>
      <c r="IKU12" s="132"/>
      <c r="IKV12" s="112"/>
      <c r="IKW12" s="132"/>
      <c r="IKX12" s="112"/>
      <c r="IKY12" s="133"/>
      <c r="IKZ12" s="133"/>
      <c r="ILA12" s="134"/>
      <c r="ILB12" s="131"/>
      <c r="ILC12" s="101"/>
      <c r="ILD12" s="101"/>
      <c r="ILE12" s="132"/>
      <c r="ILF12" s="112"/>
      <c r="ILG12" s="132"/>
      <c r="ILH12" s="112"/>
      <c r="ILI12" s="132"/>
      <c r="ILJ12" s="112"/>
      <c r="ILK12" s="132"/>
      <c r="ILL12" s="112"/>
      <c r="ILM12" s="133"/>
      <c r="ILN12" s="133"/>
      <c r="ILO12" s="134"/>
      <c r="ILP12" s="131"/>
      <c r="ILQ12" s="101"/>
      <c r="ILR12" s="101"/>
      <c r="ILS12" s="132"/>
      <c r="ILT12" s="112"/>
      <c r="ILU12" s="132"/>
      <c r="ILV12" s="112"/>
      <c r="ILW12" s="132"/>
      <c r="ILX12" s="112"/>
      <c r="ILY12" s="132"/>
      <c r="ILZ12" s="112"/>
      <c r="IMA12" s="133"/>
      <c r="IMB12" s="133"/>
      <c r="IMC12" s="134"/>
      <c r="IMD12" s="131"/>
      <c r="IME12" s="101"/>
      <c r="IMF12" s="101"/>
      <c r="IMG12" s="132"/>
      <c r="IMH12" s="112"/>
      <c r="IMI12" s="132"/>
      <c r="IMJ12" s="112"/>
      <c r="IMK12" s="132"/>
      <c r="IML12" s="112"/>
      <c r="IMM12" s="132"/>
      <c r="IMN12" s="112"/>
      <c r="IMO12" s="133"/>
      <c r="IMP12" s="133"/>
      <c r="IMQ12" s="134"/>
      <c r="IMR12" s="131"/>
      <c r="IMS12" s="101"/>
      <c r="IMT12" s="101"/>
      <c r="IMU12" s="132"/>
      <c r="IMV12" s="112"/>
      <c r="IMW12" s="132"/>
      <c r="IMX12" s="112"/>
      <c r="IMY12" s="132"/>
      <c r="IMZ12" s="112"/>
      <c r="INA12" s="132"/>
      <c r="INB12" s="112"/>
      <c r="INC12" s="133"/>
      <c r="IND12" s="133"/>
      <c r="INE12" s="134"/>
      <c r="INF12" s="131"/>
      <c r="ING12" s="101"/>
      <c r="INH12" s="101"/>
      <c r="INI12" s="132"/>
      <c r="INJ12" s="112"/>
      <c r="INK12" s="132"/>
      <c r="INL12" s="112"/>
      <c r="INM12" s="132"/>
      <c r="INN12" s="112"/>
      <c r="INO12" s="132"/>
      <c r="INP12" s="112"/>
      <c r="INQ12" s="133"/>
      <c r="INR12" s="133"/>
      <c r="INS12" s="134"/>
      <c r="INT12" s="131"/>
      <c r="INU12" s="101"/>
      <c r="INV12" s="101"/>
      <c r="INW12" s="132"/>
      <c r="INX12" s="112"/>
      <c r="INY12" s="132"/>
      <c r="INZ12" s="112"/>
      <c r="IOA12" s="132"/>
      <c r="IOB12" s="112"/>
      <c r="IOC12" s="132"/>
      <c r="IOD12" s="112"/>
      <c r="IOE12" s="133"/>
      <c r="IOF12" s="133"/>
      <c r="IOG12" s="134"/>
      <c r="IOH12" s="131"/>
      <c r="IOI12" s="101"/>
      <c r="IOJ12" s="101"/>
      <c r="IOK12" s="132"/>
      <c r="IOL12" s="112"/>
      <c r="IOM12" s="132"/>
      <c r="ION12" s="112"/>
      <c r="IOO12" s="132"/>
      <c r="IOP12" s="112"/>
      <c r="IOQ12" s="132"/>
      <c r="IOR12" s="112"/>
      <c r="IOS12" s="133"/>
      <c r="IOT12" s="133"/>
      <c r="IOU12" s="134"/>
      <c r="IOV12" s="131"/>
      <c r="IOW12" s="101"/>
      <c r="IOX12" s="101"/>
      <c r="IOY12" s="132"/>
      <c r="IOZ12" s="112"/>
      <c r="IPA12" s="132"/>
      <c r="IPB12" s="112"/>
      <c r="IPC12" s="132"/>
      <c r="IPD12" s="112"/>
      <c r="IPE12" s="132"/>
      <c r="IPF12" s="112"/>
      <c r="IPG12" s="133"/>
      <c r="IPH12" s="133"/>
      <c r="IPI12" s="134"/>
      <c r="IPJ12" s="131"/>
      <c r="IPK12" s="101"/>
      <c r="IPL12" s="101"/>
      <c r="IPM12" s="132"/>
      <c r="IPN12" s="112"/>
      <c r="IPO12" s="132"/>
      <c r="IPP12" s="112"/>
      <c r="IPQ12" s="132"/>
      <c r="IPR12" s="112"/>
      <c r="IPS12" s="132"/>
      <c r="IPT12" s="112"/>
      <c r="IPU12" s="133"/>
      <c r="IPV12" s="133"/>
      <c r="IPW12" s="134"/>
      <c r="IPX12" s="131"/>
      <c r="IPY12" s="101"/>
      <c r="IPZ12" s="101"/>
      <c r="IQA12" s="132"/>
      <c r="IQB12" s="112"/>
      <c r="IQC12" s="132"/>
      <c r="IQD12" s="112"/>
      <c r="IQE12" s="132"/>
      <c r="IQF12" s="112"/>
      <c r="IQG12" s="132"/>
      <c r="IQH12" s="112"/>
      <c r="IQI12" s="133"/>
      <c r="IQJ12" s="133"/>
      <c r="IQK12" s="134"/>
      <c r="IQL12" s="131"/>
      <c r="IQM12" s="101"/>
      <c r="IQN12" s="101"/>
      <c r="IQO12" s="132"/>
      <c r="IQP12" s="112"/>
      <c r="IQQ12" s="132"/>
      <c r="IQR12" s="112"/>
      <c r="IQS12" s="132"/>
      <c r="IQT12" s="112"/>
      <c r="IQU12" s="132"/>
      <c r="IQV12" s="112"/>
      <c r="IQW12" s="133"/>
      <c r="IQX12" s="133"/>
      <c r="IQY12" s="134"/>
      <c r="IQZ12" s="131"/>
      <c r="IRA12" s="101"/>
      <c r="IRB12" s="101"/>
      <c r="IRC12" s="132"/>
      <c r="IRD12" s="112"/>
      <c r="IRE12" s="132"/>
      <c r="IRF12" s="112"/>
      <c r="IRG12" s="132"/>
      <c r="IRH12" s="112"/>
      <c r="IRI12" s="132"/>
      <c r="IRJ12" s="112"/>
      <c r="IRK12" s="133"/>
      <c r="IRL12" s="133"/>
      <c r="IRM12" s="134"/>
      <c r="IRN12" s="131"/>
      <c r="IRO12" s="101"/>
      <c r="IRP12" s="101"/>
      <c r="IRQ12" s="132"/>
      <c r="IRR12" s="112"/>
      <c r="IRS12" s="132"/>
      <c r="IRT12" s="112"/>
      <c r="IRU12" s="132"/>
      <c r="IRV12" s="112"/>
      <c r="IRW12" s="132"/>
      <c r="IRX12" s="112"/>
      <c r="IRY12" s="133"/>
      <c r="IRZ12" s="133"/>
      <c r="ISA12" s="134"/>
      <c r="ISB12" s="131"/>
      <c r="ISC12" s="101"/>
      <c r="ISD12" s="101"/>
      <c r="ISE12" s="132"/>
      <c r="ISF12" s="112"/>
      <c r="ISG12" s="132"/>
      <c r="ISH12" s="112"/>
      <c r="ISI12" s="132"/>
      <c r="ISJ12" s="112"/>
      <c r="ISK12" s="132"/>
      <c r="ISL12" s="112"/>
      <c r="ISM12" s="133"/>
      <c r="ISN12" s="133"/>
      <c r="ISO12" s="134"/>
      <c r="ISP12" s="131"/>
      <c r="ISQ12" s="101"/>
      <c r="ISR12" s="101"/>
      <c r="ISS12" s="132"/>
      <c r="IST12" s="112"/>
      <c r="ISU12" s="132"/>
      <c r="ISV12" s="112"/>
      <c r="ISW12" s="132"/>
      <c r="ISX12" s="112"/>
      <c r="ISY12" s="132"/>
      <c r="ISZ12" s="112"/>
      <c r="ITA12" s="133"/>
      <c r="ITB12" s="133"/>
      <c r="ITC12" s="134"/>
      <c r="ITD12" s="131"/>
      <c r="ITE12" s="101"/>
      <c r="ITF12" s="101"/>
      <c r="ITG12" s="132"/>
      <c r="ITH12" s="112"/>
      <c r="ITI12" s="132"/>
      <c r="ITJ12" s="112"/>
      <c r="ITK12" s="132"/>
      <c r="ITL12" s="112"/>
      <c r="ITM12" s="132"/>
      <c r="ITN12" s="112"/>
      <c r="ITO12" s="133"/>
      <c r="ITP12" s="133"/>
      <c r="ITQ12" s="134"/>
      <c r="ITR12" s="131"/>
      <c r="ITS12" s="101"/>
      <c r="ITT12" s="101"/>
      <c r="ITU12" s="132"/>
      <c r="ITV12" s="112"/>
      <c r="ITW12" s="132"/>
      <c r="ITX12" s="112"/>
      <c r="ITY12" s="132"/>
      <c r="ITZ12" s="112"/>
      <c r="IUA12" s="132"/>
      <c r="IUB12" s="112"/>
      <c r="IUC12" s="133"/>
      <c r="IUD12" s="133"/>
      <c r="IUE12" s="134"/>
      <c r="IUF12" s="131"/>
      <c r="IUG12" s="101"/>
      <c r="IUH12" s="101"/>
      <c r="IUI12" s="132"/>
      <c r="IUJ12" s="112"/>
      <c r="IUK12" s="132"/>
      <c r="IUL12" s="112"/>
      <c r="IUM12" s="132"/>
      <c r="IUN12" s="112"/>
      <c r="IUO12" s="132"/>
      <c r="IUP12" s="112"/>
      <c r="IUQ12" s="133"/>
      <c r="IUR12" s="133"/>
      <c r="IUS12" s="134"/>
      <c r="IUT12" s="131"/>
      <c r="IUU12" s="101"/>
      <c r="IUV12" s="101"/>
      <c r="IUW12" s="132"/>
      <c r="IUX12" s="112"/>
      <c r="IUY12" s="132"/>
      <c r="IUZ12" s="112"/>
      <c r="IVA12" s="132"/>
      <c r="IVB12" s="112"/>
      <c r="IVC12" s="132"/>
      <c r="IVD12" s="112"/>
      <c r="IVE12" s="133"/>
      <c r="IVF12" s="133"/>
      <c r="IVG12" s="134"/>
      <c r="IVH12" s="131"/>
      <c r="IVI12" s="101"/>
      <c r="IVJ12" s="101"/>
      <c r="IVK12" s="132"/>
      <c r="IVL12" s="112"/>
      <c r="IVM12" s="132"/>
      <c r="IVN12" s="112"/>
      <c r="IVO12" s="132"/>
      <c r="IVP12" s="112"/>
      <c r="IVQ12" s="132"/>
      <c r="IVR12" s="112"/>
      <c r="IVS12" s="133"/>
      <c r="IVT12" s="133"/>
      <c r="IVU12" s="134"/>
      <c r="IVV12" s="131"/>
      <c r="IVW12" s="101"/>
      <c r="IVX12" s="101"/>
      <c r="IVY12" s="132"/>
      <c r="IVZ12" s="112"/>
      <c r="IWA12" s="132"/>
      <c r="IWB12" s="112"/>
      <c r="IWC12" s="132"/>
      <c r="IWD12" s="112"/>
      <c r="IWE12" s="132"/>
      <c r="IWF12" s="112"/>
      <c r="IWG12" s="133"/>
      <c r="IWH12" s="133"/>
      <c r="IWI12" s="134"/>
      <c r="IWJ12" s="131"/>
      <c r="IWK12" s="101"/>
      <c r="IWL12" s="101"/>
      <c r="IWM12" s="132"/>
      <c r="IWN12" s="112"/>
      <c r="IWO12" s="132"/>
      <c r="IWP12" s="112"/>
      <c r="IWQ12" s="132"/>
      <c r="IWR12" s="112"/>
      <c r="IWS12" s="132"/>
      <c r="IWT12" s="112"/>
      <c r="IWU12" s="133"/>
      <c r="IWV12" s="133"/>
      <c r="IWW12" s="134"/>
      <c r="IWX12" s="131"/>
      <c r="IWY12" s="101"/>
      <c r="IWZ12" s="101"/>
      <c r="IXA12" s="132"/>
      <c r="IXB12" s="112"/>
      <c r="IXC12" s="132"/>
      <c r="IXD12" s="112"/>
      <c r="IXE12" s="132"/>
      <c r="IXF12" s="112"/>
      <c r="IXG12" s="132"/>
      <c r="IXH12" s="112"/>
      <c r="IXI12" s="133"/>
      <c r="IXJ12" s="133"/>
      <c r="IXK12" s="134"/>
      <c r="IXL12" s="131"/>
      <c r="IXM12" s="101"/>
      <c r="IXN12" s="101"/>
      <c r="IXO12" s="132"/>
      <c r="IXP12" s="112"/>
      <c r="IXQ12" s="132"/>
      <c r="IXR12" s="112"/>
      <c r="IXS12" s="132"/>
      <c r="IXT12" s="112"/>
      <c r="IXU12" s="132"/>
      <c r="IXV12" s="112"/>
      <c r="IXW12" s="133"/>
      <c r="IXX12" s="133"/>
      <c r="IXY12" s="134"/>
      <c r="IXZ12" s="131"/>
      <c r="IYA12" s="101"/>
      <c r="IYB12" s="101"/>
      <c r="IYC12" s="132"/>
      <c r="IYD12" s="112"/>
      <c r="IYE12" s="132"/>
      <c r="IYF12" s="112"/>
      <c r="IYG12" s="132"/>
      <c r="IYH12" s="112"/>
      <c r="IYI12" s="132"/>
      <c r="IYJ12" s="112"/>
      <c r="IYK12" s="133"/>
      <c r="IYL12" s="133"/>
      <c r="IYM12" s="134"/>
      <c r="IYN12" s="131"/>
      <c r="IYO12" s="101"/>
      <c r="IYP12" s="101"/>
      <c r="IYQ12" s="132"/>
      <c r="IYR12" s="112"/>
      <c r="IYS12" s="132"/>
      <c r="IYT12" s="112"/>
      <c r="IYU12" s="132"/>
      <c r="IYV12" s="112"/>
      <c r="IYW12" s="132"/>
      <c r="IYX12" s="112"/>
      <c r="IYY12" s="133"/>
      <c r="IYZ12" s="133"/>
      <c r="IZA12" s="134"/>
      <c r="IZB12" s="131"/>
      <c r="IZC12" s="101"/>
      <c r="IZD12" s="101"/>
      <c r="IZE12" s="132"/>
      <c r="IZF12" s="112"/>
      <c r="IZG12" s="132"/>
      <c r="IZH12" s="112"/>
      <c r="IZI12" s="132"/>
      <c r="IZJ12" s="112"/>
      <c r="IZK12" s="132"/>
      <c r="IZL12" s="112"/>
      <c r="IZM12" s="133"/>
      <c r="IZN12" s="133"/>
      <c r="IZO12" s="134"/>
      <c r="IZP12" s="131"/>
      <c r="IZQ12" s="101"/>
      <c r="IZR12" s="101"/>
      <c r="IZS12" s="132"/>
      <c r="IZT12" s="112"/>
      <c r="IZU12" s="132"/>
      <c r="IZV12" s="112"/>
      <c r="IZW12" s="132"/>
      <c r="IZX12" s="112"/>
      <c r="IZY12" s="132"/>
      <c r="IZZ12" s="112"/>
      <c r="JAA12" s="133"/>
      <c r="JAB12" s="133"/>
      <c r="JAC12" s="134"/>
      <c r="JAD12" s="131"/>
      <c r="JAE12" s="101"/>
      <c r="JAF12" s="101"/>
      <c r="JAG12" s="132"/>
      <c r="JAH12" s="112"/>
      <c r="JAI12" s="132"/>
      <c r="JAJ12" s="112"/>
      <c r="JAK12" s="132"/>
      <c r="JAL12" s="112"/>
      <c r="JAM12" s="132"/>
      <c r="JAN12" s="112"/>
      <c r="JAO12" s="133"/>
      <c r="JAP12" s="133"/>
      <c r="JAQ12" s="134"/>
      <c r="JAR12" s="131"/>
      <c r="JAS12" s="101"/>
      <c r="JAT12" s="101"/>
      <c r="JAU12" s="132"/>
      <c r="JAV12" s="112"/>
      <c r="JAW12" s="132"/>
      <c r="JAX12" s="112"/>
      <c r="JAY12" s="132"/>
      <c r="JAZ12" s="112"/>
      <c r="JBA12" s="132"/>
      <c r="JBB12" s="112"/>
      <c r="JBC12" s="133"/>
      <c r="JBD12" s="133"/>
      <c r="JBE12" s="134"/>
      <c r="JBF12" s="131"/>
      <c r="JBG12" s="101"/>
      <c r="JBH12" s="101"/>
      <c r="JBI12" s="132"/>
      <c r="JBJ12" s="112"/>
      <c r="JBK12" s="132"/>
      <c r="JBL12" s="112"/>
      <c r="JBM12" s="132"/>
      <c r="JBN12" s="112"/>
      <c r="JBO12" s="132"/>
      <c r="JBP12" s="112"/>
      <c r="JBQ12" s="133"/>
      <c r="JBR12" s="133"/>
      <c r="JBS12" s="134"/>
      <c r="JBT12" s="131"/>
      <c r="JBU12" s="101"/>
      <c r="JBV12" s="101"/>
      <c r="JBW12" s="132"/>
      <c r="JBX12" s="112"/>
      <c r="JBY12" s="132"/>
      <c r="JBZ12" s="112"/>
      <c r="JCA12" s="132"/>
      <c r="JCB12" s="112"/>
      <c r="JCC12" s="132"/>
      <c r="JCD12" s="112"/>
      <c r="JCE12" s="133"/>
      <c r="JCF12" s="133"/>
      <c r="JCG12" s="134"/>
      <c r="JCH12" s="131"/>
      <c r="JCI12" s="101"/>
      <c r="JCJ12" s="101"/>
      <c r="JCK12" s="132"/>
      <c r="JCL12" s="112"/>
      <c r="JCM12" s="132"/>
      <c r="JCN12" s="112"/>
      <c r="JCO12" s="132"/>
      <c r="JCP12" s="112"/>
      <c r="JCQ12" s="132"/>
      <c r="JCR12" s="112"/>
      <c r="JCS12" s="133"/>
      <c r="JCT12" s="133"/>
      <c r="JCU12" s="134"/>
      <c r="JCV12" s="131"/>
      <c r="JCW12" s="101"/>
      <c r="JCX12" s="101"/>
      <c r="JCY12" s="132"/>
      <c r="JCZ12" s="112"/>
      <c r="JDA12" s="132"/>
      <c r="JDB12" s="112"/>
      <c r="JDC12" s="132"/>
      <c r="JDD12" s="112"/>
      <c r="JDE12" s="132"/>
      <c r="JDF12" s="112"/>
      <c r="JDG12" s="133"/>
      <c r="JDH12" s="133"/>
      <c r="JDI12" s="134"/>
      <c r="JDJ12" s="131"/>
      <c r="JDK12" s="101"/>
      <c r="JDL12" s="101"/>
      <c r="JDM12" s="132"/>
      <c r="JDN12" s="112"/>
      <c r="JDO12" s="132"/>
      <c r="JDP12" s="112"/>
      <c r="JDQ12" s="132"/>
      <c r="JDR12" s="112"/>
      <c r="JDS12" s="132"/>
      <c r="JDT12" s="112"/>
      <c r="JDU12" s="133"/>
      <c r="JDV12" s="133"/>
      <c r="JDW12" s="134"/>
      <c r="JDX12" s="131"/>
      <c r="JDY12" s="101"/>
      <c r="JDZ12" s="101"/>
      <c r="JEA12" s="132"/>
      <c r="JEB12" s="112"/>
      <c r="JEC12" s="132"/>
      <c r="JED12" s="112"/>
      <c r="JEE12" s="132"/>
      <c r="JEF12" s="112"/>
      <c r="JEG12" s="132"/>
      <c r="JEH12" s="112"/>
      <c r="JEI12" s="133"/>
      <c r="JEJ12" s="133"/>
      <c r="JEK12" s="134"/>
      <c r="JEL12" s="131"/>
      <c r="JEM12" s="101"/>
      <c r="JEN12" s="101"/>
      <c r="JEO12" s="132"/>
      <c r="JEP12" s="112"/>
      <c r="JEQ12" s="132"/>
      <c r="JER12" s="112"/>
      <c r="JES12" s="132"/>
      <c r="JET12" s="112"/>
      <c r="JEU12" s="132"/>
      <c r="JEV12" s="112"/>
      <c r="JEW12" s="133"/>
      <c r="JEX12" s="133"/>
      <c r="JEY12" s="134"/>
      <c r="JEZ12" s="131"/>
      <c r="JFA12" s="101"/>
      <c r="JFB12" s="101"/>
      <c r="JFC12" s="132"/>
      <c r="JFD12" s="112"/>
      <c r="JFE12" s="132"/>
      <c r="JFF12" s="112"/>
      <c r="JFG12" s="132"/>
      <c r="JFH12" s="112"/>
      <c r="JFI12" s="132"/>
      <c r="JFJ12" s="112"/>
      <c r="JFK12" s="133"/>
      <c r="JFL12" s="133"/>
      <c r="JFM12" s="134"/>
      <c r="JFN12" s="131"/>
      <c r="JFO12" s="101"/>
      <c r="JFP12" s="101"/>
      <c r="JFQ12" s="132"/>
      <c r="JFR12" s="112"/>
      <c r="JFS12" s="132"/>
      <c r="JFT12" s="112"/>
      <c r="JFU12" s="132"/>
      <c r="JFV12" s="112"/>
      <c r="JFW12" s="132"/>
      <c r="JFX12" s="112"/>
      <c r="JFY12" s="133"/>
      <c r="JFZ12" s="133"/>
      <c r="JGA12" s="134"/>
      <c r="JGB12" s="131"/>
      <c r="JGC12" s="101"/>
      <c r="JGD12" s="101"/>
      <c r="JGE12" s="132"/>
      <c r="JGF12" s="112"/>
      <c r="JGG12" s="132"/>
      <c r="JGH12" s="112"/>
      <c r="JGI12" s="132"/>
      <c r="JGJ12" s="112"/>
      <c r="JGK12" s="132"/>
      <c r="JGL12" s="112"/>
      <c r="JGM12" s="133"/>
      <c r="JGN12" s="133"/>
      <c r="JGO12" s="134"/>
      <c r="JGP12" s="131"/>
      <c r="JGQ12" s="101"/>
      <c r="JGR12" s="101"/>
      <c r="JGS12" s="132"/>
      <c r="JGT12" s="112"/>
      <c r="JGU12" s="132"/>
      <c r="JGV12" s="112"/>
      <c r="JGW12" s="132"/>
      <c r="JGX12" s="112"/>
      <c r="JGY12" s="132"/>
      <c r="JGZ12" s="112"/>
      <c r="JHA12" s="133"/>
      <c r="JHB12" s="133"/>
      <c r="JHC12" s="134"/>
      <c r="JHD12" s="131"/>
      <c r="JHE12" s="101"/>
      <c r="JHF12" s="101"/>
      <c r="JHG12" s="132"/>
      <c r="JHH12" s="112"/>
      <c r="JHI12" s="132"/>
      <c r="JHJ12" s="112"/>
      <c r="JHK12" s="132"/>
      <c r="JHL12" s="112"/>
      <c r="JHM12" s="132"/>
      <c r="JHN12" s="112"/>
      <c r="JHO12" s="133"/>
      <c r="JHP12" s="133"/>
      <c r="JHQ12" s="134"/>
      <c r="JHR12" s="131"/>
      <c r="JHS12" s="101"/>
      <c r="JHT12" s="101"/>
      <c r="JHU12" s="132"/>
      <c r="JHV12" s="112"/>
      <c r="JHW12" s="132"/>
      <c r="JHX12" s="112"/>
      <c r="JHY12" s="132"/>
      <c r="JHZ12" s="112"/>
      <c r="JIA12" s="132"/>
      <c r="JIB12" s="112"/>
      <c r="JIC12" s="133"/>
      <c r="JID12" s="133"/>
      <c r="JIE12" s="134"/>
      <c r="JIF12" s="131"/>
      <c r="JIG12" s="101"/>
      <c r="JIH12" s="101"/>
      <c r="JII12" s="132"/>
      <c r="JIJ12" s="112"/>
      <c r="JIK12" s="132"/>
      <c r="JIL12" s="112"/>
      <c r="JIM12" s="132"/>
      <c r="JIN12" s="112"/>
      <c r="JIO12" s="132"/>
      <c r="JIP12" s="112"/>
      <c r="JIQ12" s="133"/>
      <c r="JIR12" s="133"/>
      <c r="JIS12" s="134"/>
      <c r="JIT12" s="131"/>
      <c r="JIU12" s="101"/>
      <c r="JIV12" s="101"/>
      <c r="JIW12" s="132"/>
      <c r="JIX12" s="112"/>
      <c r="JIY12" s="132"/>
      <c r="JIZ12" s="112"/>
      <c r="JJA12" s="132"/>
      <c r="JJB12" s="112"/>
      <c r="JJC12" s="132"/>
      <c r="JJD12" s="112"/>
      <c r="JJE12" s="133"/>
      <c r="JJF12" s="133"/>
      <c r="JJG12" s="134"/>
      <c r="JJH12" s="131"/>
      <c r="JJI12" s="101"/>
      <c r="JJJ12" s="101"/>
      <c r="JJK12" s="132"/>
      <c r="JJL12" s="112"/>
      <c r="JJM12" s="132"/>
      <c r="JJN12" s="112"/>
      <c r="JJO12" s="132"/>
      <c r="JJP12" s="112"/>
      <c r="JJQ12" s="132"/>
      <c r="JJR12" s="112"/>
      <c r="JJS12" s="133"/>
      <c r="JJT12" s="133"/>
      <c r="JJU12" s="134"/>
      <c r="JJV12" s="131"/>
      <c r="JJW12" s="101"/>
      <c r="JJX12" s="101"/>
      <c r="JJY12" s="132"/>
      <c r="JJZ12" s="112"/>
      <c r="JKA12" s="132"/>
      <c r="JKB12" s="112"/>
      <c r="JKC12" s="132"/>
      <c r="JKD12" s="112"/>
      <c r="JKE12" s="132"/>
      <c r="JKF12" s="112"/>
      <c r="JKG12" s="133"/>
      <c r="JKH12" s="133"/>
      <c r="JKI12" s="134"/>
      <c r="JKJ12" s="131"/>
      <c r="JKK12" s="101"/>
      <c r="JKL12" s="101"/>
      <c r="JKM12" s="132"/>
      <c r="JKN12" s="112"/>
      <c r="JKO12" s="132"/>
      <c r="JKP12" s="112"/>
      <c r="JKQ12" s="132"/>
      <c r="JKR12" s="112"/>
      <c r="JKS12" s="132"/>
      <c r="JKT12" s="112"/>
      <c r="JKU12" s="133"/>
      <c r="JKV12" s="133"/>
      <c r="JKW12" s="134"/>
      <c r="JKX12" s="131"/>
      <c r="JKY12" s="101"/>
      <c r="JKZ12" s="101"/>
      <c r="JLA12" s="132"/>
      <c r="JLB12" s="112"/>
      <c r="JLC12" s="132"/>
      <c r="JLD12" s="112"/>
      <c r="JLE12" s="132"/>
      <c r="JLF12" s="112"/>
      <c r="JLG12" s="132"/>
      <c r="JLH12" s="112"/>
      <c r="JLI12" s="133"/>
      <c r="JLJ12" s="133"/>
      <c r="JLK12" s="134"/>
      <c r="JLL12" s="131"/>
      <c r="JLM12" s="101"/>
      <c r="JLN12" s="101"/>
      <c r="JLO12" s="132"/>
      <c r="JLP12" s="112"/>
      <c r="JLQ12" s="132"/>
      <c r="JLR12" s="112"/>
      <c r="JLS12" s="132"/>
      <c r="JLT12" s="112"/>
      <c r="JLU12" s="132"/>
      <c r="JLV12" s="112"/>
      <c r="JLW12" s="133"/>
      <c r="JLX12" s="133"/>
      <c r="JLY12" s="134"/>
      <c r="JLZ12" s="131"/>
      <c r="JMA12" s="101"/>
      <c r="JMB12" s="101"/>
      <c r="JMC12" s="132"/>
      <c r="JMD12" s="112"/>
      <c r="JME12" s="132"/>
      <c r="JMF12" s="112"/>
      <c r="JMG12" s="132"/>
      <c r="JMH12" s="112"/>
      <c r="JMI12" s="132"/>
      <c r="JMJ12" s="112"/>
      <c r="JMK12" s="133"/>
      <c r="JML12" s="133"/>
      <c r="JMM12" s="134"/>
      <c r="JMN12" s="131"/>
      <c r="JMO12" s="101"/>
      <c r="JMP12" s="101"/>
      <c r="JMQ12" s="132"/>
      <c r="JMR12" s="112"/>
      <c r="JMS12" s="132"/>
      <c r="JMT12" s="112"/>
      <c r="JMU12" s="132"/>
      <c r="JMV12" s="112"/>
      <c r="JMW12" s="132"/>
      <c r="JMX12" s="112"/>
      <c r="JMY12" s="133"/>
      <c r="JMZ12" s="133"/>
      <c r="JNA12" s="134"/>
      <c r="JNB12" s="131"/>
      <c r="JNC12" s="101"/>
      <c r="JND12" s="101"/>
      <c r="JNE12" s="132"/>
      <c r="JNF12" s="112"/>
      <c r="JNG12" s="132"/>
      <c r="JNH12" s="112"/>
      <c r="JNI12" s="132"/>
      <c r="JNJ12" s="112"/>
      <c r="JNK12" s="132"/>
      <c r="JNL12" s="112"/>
      <c r="JNM12" s="133"/>
      <c r="JNN12" s="133"/>
      <c r="JNO12" s="134"/>
      <c r="JNP12" s="131"/>
      <c r="JNQ12" s="101"/>
      <c r="JNR12" s="101"/>
      <c r="JNS12" s="132"/>
      <c r="JNT12" s="112"/>
      <c r="JNU12" s="132"/>
      <c r="JNV12" s="112"/>
      <c r="JNW12" s="132"/>
      <c r="JNX12" s="112"/>
      <c r="JNY12" s="132"/>
      <c r="JNZ12" s="112"/>
      <c r="JOA12" s="133"/>
      <c r="JOB12" s="133"/>
      <c r="JOC12" s="134"/>
      <c r="JOD12" s="131"/>
      <c r="JOE12" s="101"/>
      <c r="JOF12" s="101"/>
      <c r="JOG12" s="132"/>
      <c r="JOH12" s="112"/>
      <c r="JOI12" s="132"/>
      <c r="JOJ12" s="112"/>
      <c r="JOK12" s="132"/>
      <c r="JOL12" s="112"/>
      <c r="JOM12" s="132"/>
      <c r="JON12" s="112"/>
      <c r="JOO12" s="133"/>
      <c r="JOP12" s="133"/>
      <c r="JOQ12" s="134"/>
      <c r="JOR12" s="131"/>
      <c r="JOS12" s="101"/>
      <c r="JOT12" s="101"/>
      <c r="JOU12" s="132"/>
      <c r="JOV12" s="112"/>
      <c r="JOW12" s="132"/>
      <c r="JOX12" s="112"/>
      <c r="JOY12" s="132"/>
      <c r="JOZ12" s="112"/>
      <c r="JPA12" s="132"/>
      <c r="JPB12" s="112"/>
      <c r="JPC12" s="133"/>
      <c r="JPD12" s="133"/>
      <c r="JPE12" s="134"/>
      <c r="JPF12" s="131"/>
      <c r="JPG12" s="101"/>
      <c r="JPH12" s="101"/>
      <c r="JPI12" s="132"/>
      <c r="JPJ12" s="112"/>
      <c r="JPK12" s="132"/>
      <c r="JPL12" s="112"/>
      <c r="JPM12" s="132"/>
      <c r="JPN12" s="112"/>
      <c r="JPO12" s="132"/>
      <c r="JPP12" s="112"/>
      <c r="JPQ12" s="133"/>
      <c r="JPR12" s="133"/>
      <c r="JPS12" s="134"/>
      <c r="JPT12" s="131"/>
      <c r="JPU12" s="101"/>
      <c r="JPV12" s="101"/>
      <c r="JPW12" s="132"/>
      <c r="JPX12" s="112"/>
      <c r="JPY12" s="132"/>
      <c r="JPZ12" s="112"/>
      <c r="JQA12" s="132"/>
      <c r="JQB12" s="112"/>
      <c r="JQC12" s="132"/>
      <c r="JQD12" s="112"/>
      <c r="JQE12" s="133"/>
      <c r="JQF12" s="133"/>
      <c r="JQG12" s="134"/>
      <c r="JQH12" s="131"/>
      <c r="JQI12" s="101"/>
      <c r="JQJ12" s="101"/>
      <c r="JQK12" s="132"/>
      <c r="JQL12" s="112"/>
      <c r="JQM12" s="132"/>
      <c r="JQN12" s="112"/>
      <c r="JQO12" s="132"/>
      <c r="JQP12" s="112"/>
      <c r="JQQ12" s="132"/>
      <c r="JQR12" s="112"/>
      <c r="JQS12" s="133"/>
      <c r="JQT12" s="133"/>
      <c r="JQU12" s="134"/>
      <c r="JQV12" s="131"/>
      <c r="JQW12" s="101"/>
      <c r="JQX12" s="101"/>
      <c r="JQY12" s="132"/>
      <c r="JQZ12" s="112"/>
      <c r="JRA12" s="132"/>
      <c r="JRB12" s="112"/>
      <c r="JRC12" s="132"/>
      <c r="JRD12" s="112"/>
      <c r="JRE12" s="132"/>
      <c r="JRF12" s="112"/>
      <c r="JRG12" s="133"/>
      <c r="JRH12" s="133"/>
      <c r="JRI12" s="134"/>
      <c r="JRJ12" s="131"/>
      <c r="JRK12" s="101"/>
      <c r="JRL12" s="101"/>
      <c r="JRM12" s="132"/>
      <c r="JRN12" s="112"/>
      <c r="JRO12" s="132"/>
      <c r="JRP12" s="112"/>
      <c r="JRQ12" s="132"/>
      <c r="JRR12" s="112"/>
      <c r="JRS12" s="132"/>
      <c r="JRT12" s="112"/>
      <c r="JRU12" s="133"/>
      <c r="JRV12" s="133"/>
      <c r="JRW12" s="134"/>
      <c r="JRX12" s="131"/>
      <c r="JRY12" s="101"/>
      <c r="JRZ12" s="101"/>
      <c r="JSA12" s="132"/>
      <c r="JSB12" s="112"/>
      <c r="JSC12" s="132"/>
      <c r="JSD12" s="112"/>
      <c r="JSE12" s="132"/>
      <c r="JSF12" s="112"/>
      <c r="JSG12" s="132"/>
      <c r="JSH12" s="112"/>
      <c r="JSI12" s="133"/>
      <c r="JSJ12" s="133"/>
      <c r="JSK12" s="134"/>
      <c r="JSL12" s="131"/>
      <c r="JSM12" s="101"/>
      <c r="JSN12" s="101"/>
      <c r="JSO12" s="132"/>
      <c r="JSP12" s="112"/>
      <c r="JSQ12" s="132"/>
      <c r="JSR12" s="112"/>
      <c r="JSS12" s="132"/>
      <c r="JST12" s="112"/>
      <c r="JSU12" s="132"/>
      <c r="JSV12" s="112"/>
      <c r="JSW12" s="133"/>
      <c r="JSX12" s="133"/>
      <c r="JSY12" s="134"/>
      <c r="JSZ12" s="131"/>
      <c r="JTA12" s="101"/>
      <c r="JTB12" s="101"/>
      <c r="JTC12" s="132"/>
      <c r="JTD12" s="112"/>
      <c r="JTE12" s="132"/>
      <c r="JTF12" s="112"/>
      <c r="JTG12" s="132"/>
      <c r="JTH12" s="112"/>
      <c r="JTI12" s="132"/>
      <c r="JTJ12" s="112"/>
      <c r="JTK12" s="133"/>
      <c r="JTL12" s="133"/>
      <c r="JTM12" s="134"/>
      <c r="JTN12" s="131"/>
      <c r="JTO12" s="101"/>
      <c r="JTP12" s="101"/>
      <c r="JTQ12" s="132"/>
      <c r="JTR12" s="112"/>
      <c r="JTS12" s="132"/>
      <c r="JTT12" s="112"/>
      <c r="JTU12" s="132"/>
      <c r="JTV12" s="112"/>
      <c r="JTW12" s="132"/>
      <c r="JTX12" s="112"/>
      <c r="JTY12" s="133"/>
      <c r="JTZ12" s="133"/>
      <c r="JUA12" s="134"/>
      <c r="JUB12" s="131"/>
      <c r="JUC12" s="101"/>
      <c r="JUD12" s="101"/>
      <c r="JUE12" s="132"/>
      <c r="JUF12" s="112"/>
      <c r="JUG12" s="132"/>
      <c r="JUH12" s="112"/>
      <c r="JUI12" s="132"/>
      <c r="JUJ12" s="112"/>
      <c r="JUK12" s="132"/>
      <c r="JUL12" s="112"/>
      <c r="JUM12" s="133"/>
      <c r="JUN12" s="133"/>
      <c r="JUO12" s="134"/>
      <c r="JUP12" s="131"/>
      <c r="JUQ12" s="101"/>
      <c r="JUR12" s="101"/>
      <c r="JUS12" s="132"/>
      <c r="JUT12" s="112"/>
      <c r="JUU12" s="132"/>
      <c r="JUV12" s="112"/>
      <c r="JUW12" s="132"/>
      <c r="JUX12" s="112"/>
      <c r="JUY12" s="132"/>
      <c r="JUZ12" s="112"/>
      <c r="JVA12" s="133"/>
      <c r="JVB12" s="133"/>
      <c r="JVC12" s="134"/>
      <c r="JVD12" s="131"/>
      <c r="JVE12" s="101"/>
      <c r="JVF12" s="101"/>
      <c r="JVG12" s="132"/>
      <c r="JVH12" s="112"/>
      <c r="JVI12" s="132"/>
      <c r="JVJ12" s="112"/>
      <c r="JVK12" s="132"/>
      <c r="JVL12" s="112"/>
      <c r="JVM12" s="132"/>
      <c r="JVN12" s="112"/>
      <c r="JVO12" s="133"/>
      <c r="JVP12" s="133"/>
      <c r="JVQ12" s="134"/>
      <c r="JVR12" s="131"/>
      <c r="JVS12" s="101"/>
      <c r="JVT12" s="101"/>
      <c r="JVU12" s="132"/>
      <c r="JVV12" s="112"/>
      <c r="JVW12" s="132"/>
      <c r="JVX12" s="112"/>
      <c r="JVY12" s="132"/>
      <c r="JVZ12" s="112"/>
      <c r="JWA12" s="132"/>
      <c r="JWB12" s="112"/>
      <c r="JWC12" s="133"/>
      <c r="JWD12" s="133"/>
      <c r="JWE12" s="134"/>
      <c r="JWF12" s="131"/>
      <c r="JWG12" s="101"/>
      <c r="JWH12" s="101"/>
      <c r="JWI12" s="132"/>
      <c r="JWJ12" s="112"/>
      <c r="JWK12" s="132"/>
      <c r="JWL12" s="112"/>
      <c r="JWM12" s="132"/>
      <c r="JWN12" s="112"/>
      <c r="JWO12" s="132"/>
      <c r="JWP12" s="112"/>
      <c r="JWQ12" s="133"/>
      <c r="JWR12" s="133"/>
      <c r="JWS12" s="134"/>
      <c r="JWT12" s="131"/>
      <c r="JWU12" s="101"/>
      <c r="JWV12" s="101"/>
      <c r="JWW12" s="132"/>
      <c r="JWX12" s="112"/>
      <c r="JWY12" s="132"/>
      <c r="JWZ12" s="112"/>
      <c r="JXA12" s="132"/>
      <c r="JXB12" s="112"/>
      <c r="JXC12" s="132"/>
      <c r="JXD12" s="112"/>
      <c r="JXE12" s="133"/>
      <c r="JXF12" s="133"/>
      <c r="JXG12" s="134"/>
      <c r="JXH12" s="131"/>
      <c r="JXI12" s="101"/>
      <c r="JXJ12" s="101"/>
      <c r="JXK12" s="132"/>
      <c r="JXL12" s="112"/>
      <c r="JXM12" s="132"/>
      <c r="JXN12" s="112"/>
      <c r="JXO12" s="132"/>
      <c r="JXP12" s="112"/>
      <c r="JXQ12" s="132"/>
      <c r="JXR12" s="112"/>
      <c r="JXS12" s="133"/>
      <c r="JXT12" s="133"/>
      <c r="JXU12" s="134"/>
      <c r="JXV12" s="131"/>
      <c r="JXW12" s="101"/>
      <c r="JXX12" s="101"/>
      <c r="JXY12" s="132"/>
      <c r="JXZ12" s="112"/>
      <c r="JYA12" s="132"/>
      <c r="JYB12" s="112"/>
      <c r="JYC12" s="132"/>
      <c r="JYD12" s="112"/>
      <c r="JYE12" s="132"/>
      <c r="JYF12" s="112"/>
      <c r="JYG12" s="133"/>
      <c r="JYH12" s="133"/>
      <c r="JYI12" s="134"/>
      <c r="JYJ12" s="131"/>
      <c r="JYK12" s="101"/>
      <c r="JYL12" s="101"/>
      <c r="JYM12" s="132"/>
      <c r="JYN12" s="112"/>
      <c r="JYO12" s="132"/>
      <c r="JYP12" s="112"/>
      <c r="JYQ12" s="132"/>
      <c r="JYR12" s="112"/>
      <c r="JYS12" s="132"/>
      <c r="JYT12" s="112"/>
      <c r="JYU12" s="133"/>
      <c r="JYV12" s="133"/>
      <c r="JYW12" s="134"/>
      <c r="JYX12" s="131"/>
      <c r="JYY12" s="101"/>
      <c r="JYZ12" s="101"/>
      <c r="JZA12" s="132"/>
      <c r="JZB12" s="112"/>
      <c r="JZC12" s="132"/>
      <c r="JZD12" s="112"/>
      <c r="JZE12" s="132"/>
      <c r="JZF12" s="112"/>
      <c r="JZG12" s="132"/>
      <c r="JZH12" s="112"/>
      <c r="JZI12" s="133"/>
      <c r="JZJ12" s="133"/>
      <c r="JZK12" s="134"/>
      <c r="JZL12" s="131"/>
      <c r="JZM12" s="101"/>
      <c r="JZN12" s="101"/>
      <c r="JZO12" s="132"/>
      <c r="JZP12" s="112"/>
      <c r="JZQ12" s="132"/>
      <c r="JZR12" s="112"/>
      <c r="JZS12" s="132"/>
      <c r="JZT12" s="112"/>
      <c r="JZU12" s="132"/>
      <c r="JZV12" s="112"/>
      <c r="JZW12" s="133"/>
      <c r="JZX12" s="133"/>
      <c r="JZY12" s="134"/>
      <c r="JZZ12" s="131"/>
      <c r="KAA12" s="101"/>
      <c r="KAB12" s="101"/>
      <c r="KAC12" s="132"/>
      <c r="KAD12" s="112"/>
      <c r="KAE12" s="132"/>
      <c r="KAF12" s="112"/>
      <c r="KAG12" s="132"/>
      <c r="KAH12" s="112"/>
      <c r="KAI12" s="132"/>
      <c r="KAJ12" s="112"/>
      <c r="KAK12" s="133"/>
      <c r="KAL12" s="133"/>
      <c r="KAM12" s="134"/>
      <c r="KAN12" s="131"/>
      <c r="KAO12" s="101"/>
      <c r="KAP12" s="101"/>
      <c r="KAQ12" s="132"/>
      <c r="KAR12" s="112"/>
      <c r="KAS12" s="132"/>
      <c r="KAT12" s="112"/>
      <c r="KAU12" s="132"/>
      <c r="KAV12" s="112"/>
      <c r="KAW12" s="132"/>
      <c r="KAX12" s="112"/>
      <c r="KAY12" s="133"/>
      <c r="KAZ12" s="133"/>
      <c r="KBA12" s="134"/>
      <c r="KBB12" s="131"/>
      <c r="KBC12" s="101"/>
      <c r="KBD12" s="101"/>
      <c r="KBE12" s="132"/>
      <c r="KBF12" s="112"/>
      <c r="KBG12" s="132"/>
      <c r="KBH12" s="112"/>
      <c r="KBI12" s="132"/>
      <c r="KBJ12" s="112"/>
      <c r="KBK12" s="132"/>
      <c r="KBL12" s="112"/>
      <c r="KBM12" s="133"/>
      <c r="KBN12" s="133"/>
      <c r="KBO12" s="134"/>
      <c r="KBP12" s="131"/>
      <c r="KBQ12" s="101"/>
      <c r="KBR12" s="101"/>
      <c r="KBS12" s="132"/>
      <c r="KBT12" s="112"/>
      <c r="KBU12" s="132"/>
      <c r="KBV12" s="112"/>
      <c r="KBW12" s="132"/>
      <c r="KBX12" s="112"/>
      <c r="KBY12" s="132"/>
      <c r="KBZ12" s="112"/>
      <c r="KCA12" s="133"/>
      <c r="KCB12" s="133"/>
      <c r="KCC12" s="134"/>
      <c r="KCD12" s="131"/>
      <c r="KCE12" s="101"/>
      <c r="KCF12" s="101"/>
      <c r="KCG12" s="132"/>
      <c r="KCH12" s="112"/>
      <c r="KCI12" s="132"/>
      <c r="KCJ12" s="112"/>
      <c r="KCK12" s="132"/>
      <c r="KCL12" s="112"/>
      <c r="KCM12" s="132"/>
      <c r="KCN12" s="112"/>
      <c r="KCO12" s="133"/>
      <c r="KCP12" s="133"/>
      <c r="KCQ12" s="134"/>
      <c r="KCR12" s="131"/>
      <c r="KCS12" s="101"/>
      <c r="KCT12" s="101"/>
      <c r="KCU12" s="132"/>
      <c r="KCV12" s="112"/>
      <c r="KCW12" s="132"/>
      <c r="KCX12" s="112"/>
      <c r="KCY12" s="132"/>
      <c r="KCZ12" s="112"/>
      <c r="KDA12" s="132"/>
      <c r="KDB12" s="112"/>
      <c r="KDC12" s="133"/>
      <c r="KDD12" s="133"/>
      <c r="KDE12" s="134"/>
      <c r="KDF12" s="131"/>
      <c r="KDG12" s="101"/>
      <c r="KDH12" s="101"/>
      <c r="KDI12" s="132"/>
      <c r="KDJ12" s="112"/>
      <c r="KDK12" s="132"/>
      <c r="KDL12" s="112"/>
      <c r="KDM12" s="132"/>
      <c r="KDN12" s="112"/>
      <c r="KDO12" s="132"/>
      <c r="KDP12" s="112"/>
      <c r="KDQ12" s="133"/>
      <c r="KDR12" s="133"/>
      <c r="KDS12" s="134"/>
      <c r="KDT12" s="131"/>
      <c r="KDU12" s="101"/>
      <c r="KDV12" s="101"/>
      <c r="KDW12" s="132"/>
      <c r="KDX12" s="112"/>
      <c r="KDY12" s="132"/>
      <c r="KDZ12" s="112"/>
      <c r="KEA12" s="132"/>
      <c r="KEB12" s="112"/>
      <c r="KEC12" s="132"/>
      <c r="KED12" s="112"/>
      <c r="KEE12" s="133"/>
      <c r="KEF12" s="133"/>
      <c r="KEG12" s="134"/>
      <c r="KEH12" s="131"/>
      <c r="KEI12" s="101"/>
      <c r="KEJ12" s="101"/>
      <c r="KEK12" s="132"/>
      <c r="KEL12" s="112"/>
      <c r="KEM12" s="132"/>
      <c r="KEN12" s="112"/>
      <c r="KEO12" s="132"/>
      <c r="KEP12" s="112"/>
      <c r="KEQ12" s="132"/>
      <c r="KER12" s="112"/>
      <c r="KES12" s="133"/>
      <c r="KET12" s="133"/>
      <c r="KEU12" s="134"/>
      <c r="KEV12" s="131"/>
      <c r="KEW12" s="101"/>
      <c r="KEX12" s="101"/>
      <c r="KEY12" s="132"/>
      <c r="KEZ12" s="112"/>
      <c r="KFA12" s="132"/>
      <c r="KFB12" s="112"/>
      <c r="KFC12" s="132"/>
      <c r="KFD12" s="112"/>
      <c r="KFE12" s="132"/>
      <c r="KFF12" s="112"/>
      <c r="KFG12" s="133"/>
      <c r="KFH12" s="133"/>
      <c r="KFI12" s="134"/>
      <c r="KFJ12" s="131"/>
      <c r="KFK12" s="101"/>
      <c r="KFL12" s="101"/>
      <c r="KFM12" s="132"/>
      <c r="KFN12" s="112"/>
      <c r="KFO12" s="132"/>
      <c r="KFP12" s="112"/>
      <c r="KFQ12" s="132"/>
      <c r="KFR12" s="112"/>
      <c r="KFS12" s="132"/>
      <c r="KFT12" s="112"/>
      <c r="KFU12" s="133"/>
      <c r="KFV12" s="133"/>
      <c r="KFW12" s="134"/>
      <c r="KFX12" s="131"/>
      <c r="KFY12" s="101"/>
      <c r="KFZ12" s="101"/>
      <c r="KGA12" s="132"/>
      <c r="KGB12" s="112"/>
      <c r="KGC12" s="132"/>
      <c r="KGD12" s="112"/>
      <c r="KGE12" s="132"/>
      <c r="KGF12" s="112"/>
      <c r="KGG12" s="132"/>
      <c r="KGH12" s="112"/>
      <c r="KGI12" s="133"/>
      <c r="KGJ12" s="133"/>
      <c r="KGK12" s="134"/>
      <c r="KGL12" s="131"/>
      <c r="KGM12" s="101"/>
      <c r="KGN12" s="101"/>
      <c r="KGO12" s="132"/>
      <c r="KGP12" s="112"/>
      <c r="KGQ12" s="132"/>
      <c r="KGR12" s="112"/>
      <c r="KGS12" s="132"/>
      <c r="KGT12" s="112"/>
      <c r="KGU12" s="132"/>
      <c r="KGV12" s="112"/>
      <c r="KGW12" s="133"/>
      <c r="KGX12" s="133"/>
      <c r="KGY12" s="134"/>
      <c r="KGZ12" s="131"/>
      <c r="KHA12" s="101"/>
      <c r="KHB12" s="101"/>
      <c r="KHC12" s="132"/>
      <c r="KHD12" s="112"/>
      <c r="KHE12" s="132"/>
      <c r="KHF12" s="112"/>
      <c r="KHG12" s="132"/>
      <c r="KHH12" s="112"/>
      <c r="KHI12" s="132"/>
      <c r="KHJ12" s="112"/>
      <c r="KHK12" s="133"/>
      <c r="KHL12" s="133"/>
      <c r="KHM12" s="134"/>
      <c r="KHN12" s="131"/>
      <c r="KHO12" s="101"/>
      <c r="KHP12" s="101"/>
      <c r="KHQ12" s="132"/>
      <c r="KHR12" s="112"/>
      <c r="KHS12" s="132"/>
      <c r="KHT12" s="112"/>
      <c r="KHU12" s="132"/>
      <c r="KHV12" s="112"/>
      <c r="KHW12" s="132"/>
      <c r="KHX12" s="112"/>
      <c r="KHY12" s="133"/>
      <c r="KHZ12" s="133"/>
      <c r="KIA12" s="134"/>
      <c r="KIB12" s="131"/>
      <c r="KIC12" s="101"/>
      <c r="KID12" s="101"/>
      <c r="KIE12" s="132"/>
      <c r="KIF12" s="112"/>
      <c r="KIG12" s="132"/>
      <c r="KIH12" s="112"/>
      <c r="KII12" s="132"/>
      <c r="KIJ12" s="112"/>
      <c r="KIK12" s="132"/>
      <c r="KIL12" s="112"/>
      <c r="KIM12" s="133"/>
      <c r="KIN12" s="133"/>
      <c r="KIO12" s="134"/>
      <c r="KIP12" s="131"/>
      <c r="KIQ12" s="101"/>
      <c r="KIR12" s="101"/>
      <c r="KIS12" s="132"/>
      <c r="KIT12" s="112"/>
      <c r="KIU12" s="132"/>
      <c r="KIV12" s="112"/>
      <c r="KIW12" s="132"/>
      <c r="KIX12" s="112"/>
      <c r="KIY12" s="132"/>
      <c r="KIZ12" s="112"/>
      <c r="KJA12" s="133"/>
      <c r="KJB12" s="133"/>
      <c r="KJC12" s="134"/>
      <c r="KJD12" s="131"/>
      <c r="KJE12" s="101"/>
      <c r="KJF12" s="101"/>
      <c r="KJG12" s="132"/>
      <c r="KJH12" s="112"/>
      <c r="KJI12" s="132"/>
      <c r="KJJ12" s="112"/>
      <c r="KJK12" s="132"/>
      <c r="KJL12" s="112"/>
      <c r="KJM12" s="132"/>
      <c r="KJN12" s="112"/>
      <c r="KJO12" s="133"/>
      <c r="KJP12" s="133"/>
      <c r="KJQ12" s="134"/>
      <c r="KJR12" s="131"/>
      <c r="KJS12" s="101"/>
      <c r="KJT12" s="101"/>
      <c r="KJU12" s="132"/>
      <c r="KJV12" s="112"/>
      <c r="KJW12" s="132"/>
      <c r="KJX12" s="112"/>
      <c r="KJY12" s="132"/>
      <c r="KJZ12" s="112"/>
      <c r="KKA12" s="132"/>
      <c r="KKB12" s="112"/>
      <c r="KKC12" s="133"/>
      <c r="KKD12" s="133"/>
      <c r="KKE12" s="134"/>
      <c r="KKF12" s="131"/>
      <c r="KKG12" s="101"/>
      <c r="KKH12" s="101"/>
      <c r="KKI12" s="132"/>
      <c r="KKJ12" s="112"/>
      <c r="KKK12" s="132"/>
      <c r="KKL12" s="112"/>
      <c r="KKM12" s="132"/>
      <c r="KKN12" s="112"/>
      <c r="KKO12" s="132"/>
      <c r="KKP12" s="112"/>
      <c r="KKQ12" s="133"/>
      <c r="KKR12" s="133"/>
      <c r="KKS12" s="134"/>
      <c r="KKT12" s="131"/>
      <c r="KKU12" s="101"/>
      <c r="KKV12" s="101"/>
      <c r="KKW12" s="132"/>
      <c r="KKX12" s="112"/>
      <c r="KKY12" s="132"/>
      <c r="KKZ12" s="112"/>
      <c r="KLA12" s="132"/>
      <c r="KLB12" s="112"/>
      <c r="KLC12" s="132"/>
      <c r="KLD12" s="112"/>
      <c r="KLE12" s="133"/>
      <c r="KLF12" s="133"/>
      <c r="KLG12" s="134"/>
      <c r="KLH12" s="131"/>
      <c r="KLI12" s="101"/>
      <c r="KLJ12" s="101"/>
      <c r="KLK12" s="132"/>
      <c r="KLL12" s="112"/>
      <c r="KLM12" s="132"/>
      <c r="KLN12" s="112"/>
      <c r="KLO12" s="132"/>
      <c r="KLP12" s="112"/>
      <c r="KLQ12" s="132"/>
      <c r="KLR12" s="112"/>
      <c r="KLS12" s="133"/>
      <c r="KLT12" s="133"/>
      <c r="KLU12" s="134"/>
      <c r="KLV12" s="131"/>
      <c r="KLW12" s="101"/>
      <c r="KLX12" s="101"/>
      <c r="KLY12" s="132"/>
      <c r="KLZ12" s="112"/>
      <c r="KMA12" s="132"/>
      <c r="KMB12" s="112"/>
      <c r="KMC12" s="132"/>
      <c r="KMD12" s="112"/>
      <c r="KME12" s="132"/>
      <c r="KMF12" s="112"/>
      <c r="KMG12" s="133"/>
      <c r="KMH12" s="133"/>
      <c r="KMI12" s="134"/>
      <c r="KMJ12" s="131"/>
      <c r="KMK12" s="101"/>
      <c r="KML12" s="101"/>
      <c r="KMM12" s="132"/>
      <c r="KMN12" s="112"/>
      <c r="KMO12" s="132"/>
      <c r="KMP12" s="112"/>
      <c r="KMQ12" s="132"/>
      <c r="KMR12" s="112"/>
      <c r="KMS12" s="132"/>
      <c r="KMT12" s="112"/>
      <c r="KMU12" s="133"/>
      <c r="KMV12" s="133"/>
      <c r="KMW12" s="134"/>
      <c r="KMX12" s="131"/>
      <c r="KMY12" s="101"/>
      <c r="KMZ12" s="101"/>
      <c r="KNA12" s="132"/>
      <c r="KNB12" s="112"/>
      <c r="KNC12" s="132"/>
      <c r="KND12" s="112"/>
      <c r="KNE12" s="132"/>
      <c r="KNF12" s="112"/>
      <c r="KNG12" s="132"/>
      <c r="KNH12" s="112"/>
      <c r="KNI12" s="133"/>
      <c r="KNJ12" s="133"/>
      <c r="KNK12" s="134"/>
      <c r="KNL12" s="131"/>
      <c r="KNM12" s="101"/>
      <c r="KNN12" s="101"/>
      <c r="KNO12" s="132"/>
      <c r="KNP12" s="112"/>
      <c r="KNQ12" s="132"/>
      <c r="KNR12" s="112"/>
      <c r="KNS12" s="132"/>
      <c r="KNT12" s="112"/>
      <c r="KNU12" s="132"/>
      <c r="KNV12" s="112"/>
      <c r="KNW12" s="133"/>
      <c r="KNX12" s="133"/>
      <c r="KNY12" s="134"/>
      <c r="KNZ12" s="131"/>
      <c r="KOA12" s="101"/>
      <c r="KOB12" s="101"/>
      <c r="KOC12" s="132"/>
      <c r="KOD12" s="112"/>
      <c r="KOE12" s="132"/>
      <c r="KOF12" s="112"/>
      <c r="KOG12" s="132"/>
      <c r="KOH12" s="112"/>
      <c r="KOI12" s="132"/>
      <c r="KOJ12" s="112"/>
      <c r="KOK12" s="133"/>
      <c r="KOL12" s="133"/>
      <c r="KOM12" s="134"/>
      <c r="KON12" s="131"/>
      <c r="KOO12" s="101"/>
      <c r="KOP12" s="101"/>
      <c r="KOQ12" s="132"/>
      <c r="KOR12" s="112"/>
      <c r="KOS12" s="132"/>
      <c r="KOT12" s="112"/>
      <c r="KOU12" s="132"/>
      <c r="KOV12" s="112"/>
      <c r="KOW12" s="132"/>
      <c r="KOX12" s="112"/>
      <c r="KOY12" s="133"/>
      <c r="KOZ12" s="133"/>
      <c r="KPA12" s="134"/>
      <c r="KPB12" s="131"/>
      <c r="KPC12" s="101"/>
      <c r="KPD12" s="101"/>
      <c r="KPE12" s="132"/>
      <c r="KPF12" s="112"/>
      <c r="KPG12" s="132"/>
      <c r="KPH12" s="112"/>
      <c r="KPI12" s="132"/>
      <c r="KPJ12" s="112"/>
      <c r="KPK12" s="132"/>
      <c r="KPL12" s="112"/>
      <c r="KPM12" s="133"/>
      <c r="KPN12" s="133"/>
      <c r="KPO12" s="134"/>
      <c r="KPP12" s="131"/>
      <c r="KPQ12" s="101"/>
      <c r="KPR12" s="101"/>
      <c r="KPS12" s="132"/>
      <c r="KPT12" s="112"/>
      <c r="KPU12" s="132"/>
      <c r="KPV12" s="112"/>
      <c r="KPW12" s="132"/>
      <c r="KPX12" s="112"/>
      <c r="KPY12" s="132"/>
      <c r="KPZ12" s="112"/>
      <c r="KQA12" s="133"/>
      <c r="KQB12" s="133"/>
      <c r="KQC12" s="134"/>
      <c r="KQD12" s="131"/>
      <c r="KQE12" s="101"/>
      <c r="KQF12" s="101"/>
      <c r="KQG12" s="132"/>
      <c r="KQH12" s="112"/>
      <c r="KQI12" s="132"/>
      <c r="KQJ12" s="112"/>
      <c r="KQK12" s="132"/>
      <c r="KQL12" s="112"/>
      <c r="KQM12" s="132"/>
      <c r="KQN12" s="112"/>
      <c r="KQO12" s="133"/>
      <c r="KQP12" s="133"/>
      <c r="KQQ12" s="134"/>
      <c r="KQR12" s="131"/>
      <c r="KQS12" s="101"/>
      <c r="KQT12" s="101"/>
      <c r="KQU12" s="132"/>
      <c r="KQV12" s="112"/>
      <c r="KQW12" s="132"/>
      <c r="KQX12" s="112"/>
      <c r="KQY12" s="132"/>
      <c r="KQZ12" s="112"/>
      <c r="KRA12" s="132"/>
      <c r="KRB12" s="112"/>
      <c r="KRC12" s="133"/>
      <c r="KRD12" s="133"/>
      <c r="KRE12" s="134"/>
      <c r="KRF12" s="131"/>
      <c r="KRG12" s="101"/>
      <c r="KRH12" s="101"/>
      <c r="KRI12" s="132"/>
      <c r="KRJ12" s="112"/>
      <c r="KRK12" s="132"/>
      <c r="KRL12" s="112"/>
      <c r="KRM12" s="132"/>
      <c r="KRN12" s="112"/>
      <c r="KRO12" s="132"/>
      <c r="KRP12" s="112"/>
      <c r="KRQ12" s="133"/>
      <c r="KRR12" s="133"/>
      <c r="KRS12" s="134"/>
      <c r="KRT12" s="131"/>
      <c r="KRU12" s="101"/>
      <c r="KRV12" s="101"/>
      <c r="KRW12" s="132"/>
      <c r="KRX12" s="112"/>
      <c r="KRY12" s="132"/>
      <c r="KRZ12" s="112"/>
      <c r="KSA12" s="132"/>
      <c r="KSB12" s="112"/>
      <c r="KSC12" s="132"/>
      <c r="KSD12" s="112"/>
      <c r="KSE12" s="133"/>
      <c r="KSF12" s="133"/>
      <c r="KSG12" s="134"/>
      <c r="KSH12" s="131"/>
      <c r="KSI12" s="101"/>
      <c r="KSJ12" s="101"/>
      <c r="KSK12" s="132"/>
      <c r="KSL12" s="112"/>
      <c r="KSM12" s="132"/>
      <c r="KSN12" s="112"/>
      <c r="KSO12" s="132"/>
      <c r="KSP12" s="112"/>
      <c r="KSQ12" s="132"/>
      <c r="KSR12" s="112"/>
      <c r="KSS12" s="133"/>
      <c r="KST12" s="133"/>
      <c r="KSU12" s="134"/>
      <c r="KSV12" s="131"/>
      <c r="KSW12" s="101"/>
      <c r="KSX12" s="101"/>
      <c r="KSY12" s="132"/>
      <c r="KSZ12" s="112"/>
      <c r="KTA12" s="132"/>
      <c r="KTB12" s="112"/>
      <c r="KTC12" s="132"/>
      <c r="KTD12" s="112"/>
      <c r="KTE12" s="132"/>
      <c r="KTF12" s="112"/>
      <c r="KTG12" s="133"/>
      <c r="KTH12" s="133"/>
      <c r="KTI12" s="134"/>
      <c r="KTJ12" s="131"/>
      <c r="KTK12" s="101"/>
      <c r="KTL12" s="101"/>
      <c r="KTM12" s="132"/>
      <c r="KTN12" s="112"/>
      <c r="KTO12" s="132"/>
      <c r="KTP12" s="112"/>
      <c r="KTQ12" s="132"/>
      <c r="KTR12" s="112"/>
      <c r="KTS12" s="132"/>
      <c r="KTT12" s="112"/>
      <c r="KTU12" s="133"/>
      <c r="KTV12" s="133"/>
      <c r="KTW12" s="134"/>
      <c r="KTX12" s="131"/>
      <c r="KTY12" s="101"/>
      <c r="KTZ12" s="101"/>
      <c r="KUA12" s="132"/>
      <c r="KUB12" s="112"/>
      <c r="KUC12" s="132"/>
      <c r="KUD12" s="112"/>
      <c r="KUE12" s="132"/>
      <c r="KUF12" s="112"/>
      <c r="KUG12" s="132"/>
      <c r="KUH12" s="112"/>
      <c r="KUI12" s="133"/>
      <c r="KUJ12" s="133"/>
      <c r="KUK12" s="134"/>
      <c r="KUL12" s="131"/>
      <c r="KUM12" s="101"/>
      <c r="KUN12" s="101"/>
      <c r="KUO12" s="132"/>
      <c r="KUP12" s="112"/>
      <c r="KUQ12" s="132"/>
      <c r="KUR12" s="112"/>
      <c r="KUS12" s="132"/>
      <c r="KUT12" s="112"/>
      <c r="KUU12" s="132"/>
      <c r="KUV12" s="112"/>
      <c r="KUW12" s="133"/>
      <c r="KUX12" s="133"/>
      <c r="KUY12" s="134"/>
      <c r="KUZ12" s="131"/>
      <c r="KVA12" s="101"/>
      <c r="KVB12" s="101"/>
      <c r="KVC12" s="132"/>
      <c r="KVD12" s="112"/>
      <c r="KVE12" s="132"/>
      <c r="KVF12" s="112"/>
      <c r="KVG12" s="132"/>
      <c r="KVH12" s="112"/>
      <c r="KVI12" s="132"/>
      <c r="KVJ12" s="112"/>
      <c r="KVK12" s="133"/>
      <c r="KVL12" s="133"/>
      <c r="KVM12" s="134"/>
      <c r="KVN12" s="131"/>
      <c r="KVO12" s="101"/>
      <c r="KVP12" s="101"/>
      <c r="KVQ12" s="132"/>
      <c r="KVR12" s="112"/>
      <c r="KVS12" s="132"/>
      <c r="KVT12" s="112"/>
      <c r="KVU12" s="132"/>
      <c r="KVV12" s="112"/>
      <c r="KVW12" s="132"/>
      <c r="KVX12" s="112"/>
      <c r="KVY12" s="133"/>
      <c r="KVZ12" s="133"/>
      <c r="KWA12" s="134"/>
      <c r="KWB12" s="131"/>
      <c r="KWC12" s="101"/>
      <c r="KWD12" s="101"/>
      <c r="KWE12" s="132"/>
      <c r="KWF12" s="112"/>
      <c r="KWG12" s="132"/>
      <c r="KWH12" s="112"/>
      <c r="KWI12" s="132"/>
      <c r="KWJ12" s="112"/>
      <c r="KWK12" s="132"/>
      <c r="KWL12" s="112"/>
      <c r="KWM12" s="133"/>
      <c r="KWN12" s="133"/>
      <c r="KWO12" s="134"/>
      <c r="KWP12" s="131"/>
      <c r="KWQ12" s="101"/>
      <c r="KWR12" s="101"/>
      <c r="KWS12" s="132"/>
      <c r="KWT12" s="112"/>
      <c r="KWU12" s="132"/>
      <c r="KWV12" s="112"/>
      <c r="KWW12" s="132"/>
      <c r="KWX12" s="112"/>
      <c r="KWY12" s="132"/>
      <c r="KWZ12" s="112"/>
      <c r="KXA12" s="133"/>
      <c r="KXB12" s="133"/>
      <c r="KXC12" s="134"/>
      <c r="KXD12" s="131"/>
      <c r="KXE12" s="101"/>
      <c r="KXF12" s="101"/>
      <c r="KXG12" s="132"/>
      <c r="KXH12" s="112"/>
      <c r="KXI12" s="132"/>
      <c r="KXJ12" s="112"/>
      <c r="KXK12" s="132"/>
      <c r="KXL12" s="112"/>
      <c r="KXM12" s="132"/>
      <c r="KXN12" s="112"/>
      <c r="KXO12" s="133"/>
      <c r="KXP12" s="133"/>
      <c r="KXQ12" s="134"/>
      <c r="KXR12" s="131"/>
      <c r="KXS12" s="101"/>
      <c r="KXT12" s="101"/>
      <c r="KXU12" s="132"/>
      <c r="KXV12" s="112"/>
      <c r="KXW12" s="132"/>
      <c r="KXX12" s="112"/>
      <c r="KXY12" s="132"/>
      <c r="KXZ12" s="112"/>
      <c r="KYA12" s="132"/>
      <c r="KYB12" s="112"/>
      <c r="KYC12" s="133"/>
      <c r="KYD12" s="133"/>
      <c r="KYE12" s="134"/>
      <c r="KYF12" s="131"/>
      <c r="KYG12" s="101"/>
      <c r="KYH12" s="101"/>
      <c r="KYI12" s="132"/>
      <c r="KYJ12" s="112"/>
      <c r="KYK12" s="132"/>
      <c r="KYL12" s="112"/>
      <c r="KYM12" s="132"/>
      <c r="KYN12" s="112"/>
      <c r="KYO12" s="132"/>
      <c r="KYP12" s="112"/>
      <c r="KYQ12" s="133"/>
      <c r="KYR12" s="133"/>
      <c r="KYS12" s="134"/>
      <c r="KYT12" s="131"/>
      <c r="KYU12" s="101"/>
      <c r="KYV12" s="101"/>
      <c r="KYW12" s="132"/>
      <c r="KYX12" s="112"/>
      <c r="KYY12" s="132"/>
      <c r="KYZ12" s="112"/>
      <c r="KZA12" s="132"/>
      <c r="KZB12" s="112"/>
      <c r="KZC12" s="132"/>
      <c r="KZD12" s="112"/>
      <c r="KZE12" s="133"/>
      <c r="KZF12" s="133"/>
      <c r="KZG12" s="134"/>
      <c r="KZH12" s="131"/>
      <c r="KZI12" s="101"/>
      <c r="KZJ12" s="101"/>
      <c r="KZK12" s="132"/>
      <c r="KZL12" s="112"/>
      <c r="KZM12" s="132"/>
      <c r="KZN12" s="112"/>
      <c r="KZO12" s="132"/>
      <c r="KZP12" s="112"/>
      <c r="KZQ12" s="132"/>
      <c r="KZR12" s="112"/>
      <c r="KZS12" s="133"/>
      <c r="KZT12" s="133"/>
      <c r="KZU12" s="134"/>
      <c r="KZV12" s="131"/>
      <c r="KZW12" s="101"/>
      <c r="KZX12" s="101"/>
      <c r="KZY12" s="132"/>
      <c r="KZZ12" s="112"/>
      <c r="LAA12" s="132"/>
      <c r="LAB12" s="112"/>
      <c r="LAC12" s="132"/>
      <c r="LAD12" s="112"/>
      <c r="LAE12" s="132"/>
      <c r="LAF12" s="112"/>
      <c r="LAG12" s="133"/>
      <c r="LAH12" s="133"/>
      <c r="LAI12" s="134"/>
      <c r="LAJ12" s="131"/>
      <c r="LAK12" s="101"/>
      <c r="LAL12" s="101"/>
      <c r="LAM12" s="132"/>
      <c r="LAN12" s="112"/>
      <c r="LAO12" s="132"/>
      <c r="LAP12" s="112"/>
      <c r="LAQ12" s="132"/>
      <c r="LAR12" s="112"/>
      <c r="LAS12" s="132"/>
      <c r="LAT12" s="112"/>
      <c r="LAU12" s="133"/>
      <c r="LAV12" s="133"/>
      <c r="LAW12" s="134"/>
      <c r="LAX12" s="131"/>
      <c r="LAY12" s="101"/>
      <c r="LAZ12" s="101"/>
      <c r="LBA12" s="132"/>
      <c r="LBB12" s="112"/>
      <c r="LBC12" s="132"/>
      <c r="LBD12" s="112"/>
      <c r="LBE12" s="132"/>
      <c r="LBF12" s="112"/>
      <c r="LBG12" s="132"/>
      <c r="LBH12" s="112"/>
      <c r="LBI12" s="133"/>
      <c r="LBJ12" s="133"/>
      <c r="LBK12" s="134"/>
      <c r="LBL12" s="131"/>
      <c r="LBM12" s="101"/>
      <c r="LBN12" s="101"/>
      <c r="LBO12" s="132"/>
      <c r="LBP12" s="112"/>
      <c r="LBQ12" s="132"/>
      <c r="LBR12" s="112"/>
      <c r="LBS12" s="132"/>
      <c r="LBT12" s="112"/>
      <c r="LBU12" s="132"/>
      <c r="LBV12" s="112"/>
      <c r="LBW12" s="133"/>
      <c r="LBX12" s="133"/>
      <c r="LBY12" s="134"/>
      <c r="LBZ12" s="131"/>
      <c r="LCA12" s="101"/>
      <c r="LCB12" s="101"/>
      <c r="LCC12" s="132"/>
      <c r="LCD12" s="112"/>
      <c r="LCE12" s="132"/>
      <c r="LCF12" s="112"/>
      <c r="LCG12" s="132"/>
      <c r="LCH12" s="112"/>
      <c r="LCI12" s="132"/>
      <c r="LCJ12" s="112"/>
      <c r="LCK12" s="133"/>
      <c r="LCL12" s="133"/>
      <c r="LCM12" s="134"/>
      <c r="LCN12" s="131"/>
      <c r="LCO12" s="101"/>
      <c r="LCP12" s="101"/>
      <c r="LCQ12" s="132"/>
      <c r="LCR12" s="112"/>
      <c r="LCS12" s="132"/>
      <c r="LCT12" s="112"/>
      <c r="LCU12" s="132"/>
      <c r="LCV12" s="112"/>
      <c r="LCW12" s="132"/>
      <c r="LCX12" s="112"/>
      <c r="LCY12" s="133"/>
      <c r="LCZ12" s="133"/>
      <c r="LDA12" s="134"/>
      <c r="LDB12" s="131"/>
      <c r="LDC12" s="101"/>
      <c r="LDD12" s="101"/>
      <c r="LDE12" s="132"/>
      <c r="LDF12" s="112"/>
      <c r="LDG12" s="132"/>
      <c r="LDH12" s="112"/>
      <c r="LDI12" s="132"/>
      <c r="LDJ12" s="112"/>
      <c r="LDK12" s="132"/>
      <c r="LDL12" s="112"/>
      <c r="LDM12" s="133"/>
      <c r="LDN12" s="133"/>
      <c r="LDO12" s="134"/>
      <c r="LDP12" s="131"/>
      <c r="LDQ12" s="101"/>
      <c r="LDR12" s="101"/>
      <c r="LDS12" s="132"/>
      <c r="LDT12" s="112"/>
      <c r="LDU12" s="132"/>
      <c r="LDV12" s="112"/>
      <c r="LDW12" s="132"/>
      <c r="LDX12" s="112"/>
      <c r="LDY12" s="132"/>
      <c r="LDZ12" s="112"/>
      <c r="LEA12" s="133"/>
      <c r="LEB12" s="133"/>
      <c r="LEC12" s="134"/>
      <c r="LED12" s="131"/>
      <c r="LEE12" s="101"/>
      <c r="LEF12" s="101"/>
      <c r="LEG12" s="132"/>
      <c r="LEH12" s="112"/>
      <c r="LEI12" s="132"/>
      <c r="LEJ12" s="112"/>
      <c r="LEK12" s="132"/>
      <c r="LEL12" s="112"/>
      <c r="LEM12" s="132"/>
      <c r="LEN12" s="112"/>
      <c r="LEO12" s="133"/>
      <c r="LEP12" s="133"/>
      <c r="LEQ12" s="134"/>
      <c r="LER12" s="131"/>
      <c r="LES12" s="101"/>
      <c r="LET12" s="101"/>
      <c r="LEU12" s="132"/>
      <c r="LEV12" s="112"/>
      <c r="LEW12" s="132"/>
      <c r="LEX12" s="112"/>
      <c r="LEY12" s="132"/>
      <c r="LEZ12" s="112"/>
      <c r="LFA12" s="132"/>
      <c r="LFB12" s="112"/>
      <c r="LFC12" s="133"/>
      <c r="LFD12" s="133"/>
      <c r="LFE12" s="134"/>
      <c r="LFF12" s="131"/>
      <c r="LFG12" s="101"/>
      <c r="LFH12" s="101"/>
      <c r="LFI12" s="132"/>
      <c r="LFJ12" s="112"/>
      <c r="LFK12" s="132"/>
      <c r="LFL12" s="112"/>
      <c r="LFM12" s="132"/>
      <c r="LFN12" s="112"/>
      <c r="LFO12" s="132"/>
      <c r="LFP12" s="112"/>
      <c r="LFQ12" s="133"/>
      <c r="LFR12" s="133"/>
      <c r="LFS12" s="134"/>
      <c r="LFT12" s="131"/>
      <c r="LFU12" s="101"/>
      <c r="LFV12" s="101"/>
      <c r="LFW12" s="132"/>
      <c r="LFX12" s="112"/>
      <c r="LFY12" s="132"/>
      <c r="LFZ12" s="112"/>
      <c r="LGA12" s="132"/>
      <c r="LGB12" s="112"/>
      <c r="LGC12" s="132"/>
      <c r="LGD12" s="112"/>
      <c r="LGE12" s="133"/>
      <c r="LGF12" s="133"/>
      <c r="LGG12" s="134"/>
      <c r="LGH12" s="131"/>
      <c r="LGI12" s="101"/>
      <c r="LGJ12" s="101"/>
      <c r="LGK12" s="132"/>
      <c r="LGL12" s="112"/>
      <c r="LGM12" s="132"/>
      <c r="LGN12" s="112"/>
      <c r="LGO12" s="132"/>
      <c r="LGP12" s="112"/>
      <c r="LGQ12" s="132"/>
      <c r="LGR12" s="112"/>
      <c r="LGS12" s="133"/>
      <c r="LGT12" s="133"/>
      <c r="LGU12" s="134"/>
      <c r="LGV12" s="131"/>
      <c r="LGW12" s="101"/>
      <c r="LGX12" s="101"/>
      <c r="LGY12" s="132"/>
      <c r="LGZ12" s="112"/>
      <c r="LHA12" s="132"/>
      <c r="LHB12" s="112"/>
      <c r="LHC12" s="132"/>
      <c r="LHD12" s="112"/>
      <c r="LHE12" s="132"/>
      <c r="LHF12" s="112"/>
      <c r="LHG12" s="133"/>
      <c r="LHH12" s="133"/>
      <c r="LHI12" s="134"/>
      <c r="LHJ12" s="131"/>
      <c r="LHK12" s="101"/>
      <c r="LHL12" s="101"/>
      <c r="LHM12" s="132"/>
      <c r="LHN12" s="112"/>
      <c r="LHO12" s="132"/>
      <c r="LHP12" s="112"/>
      <c r="LHQ12" s="132"/>
      <c r="LHR12" s="112"/>
      <c r="LHS12" s="132"/>
      <c r="LHT12" s="112"/>
      <c r="LHU12" s="133"/>
      <c r="LHV12" s="133"/>
      <c r="LHW12" s="134"/>
      <c r="LHX12" s="131"/>
      <c r="LHY12" s="101"/>
      <c r="LHZ12" s="101"/>
      <c r="LIA12" s="132"/>
      <c r="LIB12" s="112"/>
      <c r="LIC12" s="132"/>
      <c r="LID12" s="112"/>
      <c r="LIE12" s="132"/>
      <c r="LIF12" s="112"/>
      <c r="LIG12" s="132"/>
      <c r="LIH12" s="112"/>
      <c r="LII12" s="133"/>
      <c r="LIJ12" s="133"/>
      <c r="LIK12" s="134"/>
      <c r="LIL12" s="131"/>
      <c r="LIM12" s="101"/>
      <c r="LIN12" s="101"/>
      <c r="LIO12" s="132"/>
      <c r="LIP12" s="112"/>
      <c r="LIQ12" s="132"/>
      <c r="LIR12" s="112"/>
      <c r="LIS12" s="132"/>
      <c r="LIT12" s="112"/>
      <c r="LIU12" s="132"/>
      <c r="LIV12" s="112"/>
      <c r="LIW12" s="133"/>
      <c r="LIX12" s="133"/>
      <c r="LIY12" s="134"/>
      <c r="LIZ12" s="131"/>
      <c r="LJA12" s="101"/>
      <c r="LJB12" s="101"/>
      <c r="LJC12" s="132"/>
      <c r="LJD12" s="112"/>
      <c r="LJE12" s="132"/>
      <c r="LJF12" s="112"/>
      <c r="LJG12" s="132"/>
      <c r="LJH12" s="112"/>
      <c r="LJI12" s="132"/>
      <c r="LJJ12" s="112"/>
      <c r="LJK12" s="133"/>
      <c r="LJL12" s="133"/>
      <c r="LJM12" s="134"/>
      <c r="LJN12" s="131"/>
      <c r="LJO12" s="101"/>
      <c r="LJP12" s="101"/>
      <c r="LJQ12" s="132"/>
      <c r="LJR12" s="112"/>
      <c r="LJS12" s="132"/>
      <c r="LJT12" s="112"/>
      <c r="LJU12" s="132"/>
      <c r="LJV12" s="112"/>
      <c r="LJW12" s="132"/>
      <c r="LJX12" s="112"/>
      <c r="LJY12" s="133"/>
      <c r="LJZ12" s="133"/>
      <c r="LKA12" s="134"/>
      <c r="LKB12" s="131"/>
      <c r="LKC12" s="101"/>
      <c r="LKD12" s="101"/>
      <c r="LKE12" s="132"/>
      <c r="LKF12" s="112"/>
      <c r="LKG12" s="132"/>
      <c r="LKH12" s="112"/>
      <c r="LKI12" s="132"/>
      <c r="LKJ12" s="112"/>
      <c r="LKK12" s="132"/>
      <c r="LKL12" s="112"/>
      <c r="LKM12" s="133"/>
      <c r="LKN12" s="133"/>
      <c r="LKO12" s="134"/>
      <c r="LKP12" s="131"/>
      <c r="LKQ12" s="101"/>
      <c r="LKR12" s="101"/>
      <c r="LKS12" s="132"/>
      <c r="LKT12" s="112"/>
      <c r="LKU12" s="132"/>
      <c r="LKV12" s="112"/>
      <c r="LKW12" s="132"/>
      <c r="LKX12" s="112"/>
      <c r="LKY12" s="132"/>
      <c r="LKZ12" s="112"/>
      <c r="LLA12" s="133"/>
      <c r="LLB12" s="133"/>
      <c r="LLC12" s="134"/>
      <c r="LLD12" s="131"/>
      <c r="LLE12" s="101"/>
      <c r="LLF12" s="101"/>
      <c r="LLG12" s="132"/>
      <c r="LLH12" s="112"/>
      <c r="LLI12" s="132"/>
      <c r="LLJ12" s="112"/>
      <c r="LLK12" s="132"/>
      <c r="LLL12" s="112"/>
      <c r="LLM12" s="132"/>
      <c r="LLN12" s="112"/>
      <c r="LLO12" s="133"/>
      <c r="LLP12" s="133"/>
      <c r="LLQ12" s="134"/>
      <c r="LLR12" s="131"/>
      <c r="LLS12" s="101"/>
      <c r="LLT12" s="101"/>
      <c r="LLU12" s="132"/>
      <c r="LLV12" s="112"/>
      <c r="LLW12" s="132"/>
      <c r="LLX12" s="112"/>
      <c r="LLY12" s="132"/>
      <c r="LLZ12" s="112"/>
      <c r="LMA12" s="132"/>
      <c r="LMB12" s="112"/>
      <c r="LMC12" s="133"/>
      <c r="LMD12" s="133"/>
      <c r="LME12" s="134"/>
      <c r="LMF12" s="131"/>
      <c r="LMG12" s="101"/>
      <c r="LMH12" s="101"/>
      <c r="LMI12" s="132"/>
      <c r="LMJ12" s="112"/>
      <c r="LMK12" s="132"/>
      <c r="LML12" s="112"/>
      <c r="LMM12" s="132"/>
      <c r="LMN12" s="112"/>
      <c r="LMO12" s="132"/>
      <c r="LMP12" s="112"/>
      <c r="LMQ12" s="133"/>
      <c r="LMR12" s="133"/>
      <c r="LMS12" s="134"/>
      <c r="LMT12" s="131"/>
      <c r="LMU12" s="101"/>
      <c r="LMV12" s="101"/>
      <c r="LMW12" s="132"/>
      <c r="LMX12" s="112"/>
      <c r="LMY12" s="132"/>
      <c r="LMZ12" s="112"/>
      <c r="LNA12" s="132"/>
      <c r="LNB12" s="112"/>
      <c r="LNC12" s="132"/>
      <c r="LND12" s="112"/>
      <c r="LNE12" s="133"/>
      <c r="LNF12" s="133"/>
      <c r="LNG12" s="134"/>
      <c r="LNH12" s="131"/>
      <c r="LNI12" s="101"/>
      <c r="LNJ12" s="101"/>
      <c r="LNK12" s="132"/>
      <c r="LNL12" s="112"/>
      <c r="LNM12" s="132"/>
      <c r="LNN12" s="112"/>
      <c r="LNO12" s="132"/>
      <c r="LNP12" s="112"/>
      <c r="LNQ12" s="132"/>
      <c r="LNR12" s="112"/>
      <c r="LNS12" s="133"/>
      <c r="LNT12" s="133"/>
      <c r="LNU12" s="134"/>
      <c r="LNV12" s="131"/>
      <c r="LNW12" s="101"/>
      <c r="LNX12" s="101"/>
      <c r="LNY12" s="132"/>
      <c r="LNZ12" s="112"/>
      <c r="LOA12" s="132"/>
      <c r="LOB12" s="112"/>
      <c r="LOC12" s="132"/>
      <c r="LOD12" s="112"/>
      <c r="LOE12" s="132"/>
      <c r="LOF12" s="112"/>
      <c r="LOG12" s="133"/>
      <c r="LOH12" s="133"/>
      <c r="LOI12" s="134"/>
      <c r="LOJ12" s="131"/>
      <c r="LOK12" s="101"/>
      <c r="LOL12" s="101"/>
      <c r="LOM12" s="132"/>
      <c r="LON12" s="112"/>
      <c r="LOO12" s="132"/>
      <c r="LOP12" s="112"/>
      <c r="LOQ12" s="132"/>
      <c r="LOR12" s="112"/>
      <c r="LOS12" s="132"/>
      <c r="LOT12" s="112"/>
      <c r="LOU12" s="133"/>
      <c r="LOV12" s="133"/>
      <c r="LOW12" s="134"/>
      <c r="LOX12" s="131"/>
      <c r="LOY12" s="101"/>
      <c r="LOZ12" s="101"/>
      <c r="LPA12" s="132"/>
      <c r="LPB12" s="112"/>
      <c r="LPC12" s="132"/>
      <c r="LPD12" s="112"/>
      <c r="LPE12" s="132"/>
      <c r="LPF12" s="112"/>
      <c r="LPG12" s="132"/>
      <c r="LPH12" s="112"/>
      <c r="LPI12" s="133"/>
      <c r="LPJ12" s="133"/>
      <c r="LPK12" s="134"/>
      <c r="LPL12" s="131"/>
      <c r="LPM12" s="101"/>
      <c r="LPN12" s="101"/>
      <c r="LPO12" s="132"/>
      <c r="LPP12" s="112"/>
      <c r="LPQ12" s="132"/>
      <c r="LPR12" s="112"/>
      <c r="LPS12" s="132"/>
      <c r="LPT12" s="112"/>
      <c r="LPU12" s="132"/>
      <c r="LPV12" s="112"/>
      <c r="LPW12" s="133"/>
      <c r="LPX12" s="133"/>
      <c r="LPY12" s="134"/>
      <c r="LPZ12" s="131"/>
      <c r="LQA12" s="101"/>
      <c r="LQB12" s="101"/>
      <c r="LQC12" s="132"/>
      <c r="LQD12" s="112"/>
      <c r="LQE12" s="132"/>
      <c r="LQF12" s="112"/>
      <c r="LQG12" s="132"/>
      <c r="LQH12" s="112"/>
      <c r="LQI12" s="132"/>
      <c r="LQJ12" s="112"/>
      <c r="LQK12" s="133"/>
      <c r="LQL12" s="133"/>
      <c r="LQM12" s="134"/>
      <c r="LQN12" s="131"/>
      <c r="LQO12" s="101"/>
      <c r="LQP12" s="101"/>
      <c r="LQQ12" s="132"/>
      <c r="LQR12" s="112"/>
      <c r="LQS12" s="132"/>
      <c r="LQT12" s="112"/>
      <c r="LQU12" s="132"/>
      <c r="LQV12" s="112"/>
      <c r="LQW12" s="132"/>
      <c r="LQX12" s="112"/>
      <c r="LQY12" s="133"/>
      <c r="LQZ12" s="133"/>
      <c r="LRA12" s="134"/>
      <c r="LRB12" s="131"/>
      <c r="LRC12" s="101"/>
      <c r="LRD12" s="101"/>
      <c r="LRE12" s="132"/>
      <c r="LRF12" s="112"/>
      <c r="LRG12" s="132"/>
      <c r="LRH12" s="112"/>
      <c r="LRI12" s="132"/>
      <c r="LRJ12" s="112"/>
      <c r="LRK12" s="132"/>
      <c r="LRL12" s="112"/>
      <c r="LRM12" s="133"/>
      <c r="LRN12" s="133"/>
      <c r="LRO12" s="134"/>
      <c r="LRP12" s="131"/>
      <c r="LRQ12" s="101"/>
      <c r="LRR12" s="101"/>
      <c r="LRS12" s="132"/>
      <c r="LRT12" s="112"/>
      <c r="LRU12" s="132"/>
      <c r="LRV12" s="112"/>
      <c r="LRW12" s="132"/>
      <c r="LRX12" s="112"/>
      <c r="LRY12" s="132"/>
      <c r="LRZ12" s="112"/>
      <c r="LSA12" s="133"/>
      <c r="LSB12" s="133"/>
      <c r="LSC12" s="134"/>
      <c r="LSD12" s="131"/>
      <c r="LSE12" s="101"/>
      <c r="LSF12" s="101"/>
      <c r="LSG12" s="132"/>
      <c r="LSH12" s="112"/>
      <c r="LSI12" s="132"/>
      <c r="LSJ12" s="112"/>
      <c r="LSK12" s="132"/>
      <c r="LSL12" s="112"/>
      <c r="LSM12" s="132"/>
      <c r="LSN12" s="112"/>
      <c r="LSO12" s="133"/>
      <c r="LSP12" s="133"/>
      <c r="LSQ12" s="134"/>
      <c r="LSR12" s="131"/>
      <c r="LSS12" s="101"/>
      <c r="LST12" s="101"/>
      <c r="LSU12" s="132"/>
      <c r="LSV12" s="112"/>
      <c r="LSW12" s="132"/>
      <c r="LSX12" s="112"/>
      <c r="LSY12" s="132"/>
      <c r="LSZ12" s="112"/>
      <c r="LTA12" s="132"/>
      <c r="LTB12" s="112"/>
      <c r="LTC12" s="133"/>
      <c r="LTD12" s="133"/>
      <c r="LTE12" s="134"/>
      <c r="LTF12" s="131"/>
      <c r="LTG12" s="101"/>
      <c r="LTH12" s="101"/>
      <c r="LTI12" s="132"/>
      <c r="LTJ12" s="112"/>
      <c r="LTK12" s="132"/>
      <c r="LTL12" s="112"/>
      <c r="LTM12" s="132"/>
      <c r="LTN12" s="112"/>
      <c r="LTO12" s="132"/>
      <c r="LTP12" s="112"/>
      <c r="LTQ12" s="133"/>
      <c r="LTR12" s="133"/>
      <c r="LTS12" s="134"/>
      <c r="LTT12" s="131"/>
      <c r="LTU12" s="101"/>
      <c r="LTV12" s="101"/>
      <c r="LTW12" s="132"/>
      <c r="LTX12" s="112"/>
      <c r="LTY12" s="132"/>
      <c r="LTZ12" s="112"/>
      <c r="LUA12" s="132"/>
      <c r="LUB12" s="112"/>
      <c r="LUC12" s="132"/>
      <c r="LUD12" s="112"/>
      <c r="LUE12" s="133"/>
      <c r="LUF12" s="133"/>
      <c r="LUG12" s="134"/>
      <c r="LUH12" s="131"/>
      <c r="LUI12" s="101"/>
      <c r="LUJ12" s="101"/>
      <c r="LUK12" s="132"/>
      <c r="LUL12" s="112"/>
      <c r="LUM12" s="132"/>
      <c r="LUN12" s="112"/>
      <c r="LUO12" s="132"/>
      <c r="LUP12" s="112"/>
      <c r="LUQ12" s="132"/>
      <c r="LUR12" s="112"/>
      <c r="LUS12" s="133"/>
      <c r="LUT12" s="133"/>
      <c r="LUU12" s="134"/>
      <c r="LUV12" s="131"/>
      <c r="LUW12" s="101"/>
      <c r="LUX12" s="101"/>
      <c r="LUY12" s="132"/>
      <c r="LUZ12" s="112"/>
      <c r="LVA12" s="132"/>
      <c r="LVB12" s="112"/>
      <c r="LVC12" s="132"/>
      <c r="LVD12" s="112"/>
      <c r="LVE12" s="132"/>
      <c r="LVF12" s="112"/>
      <c r="LVG12" s="133"/>
      <c r="LVH12" s="133"/>
      <c r="LVI12" s="134"/>
      <c r="LVJ12" s="131"/>
      <c r="LVK12" s="101"/>
      <c r="LVL12" s="101"/>
      <c r="LVM12" s="132"/>
      <c r="LVN12" s="112"/>
      <c r="LVO12" s="132"/>
      <c r="LVP12" s="112"/>
      <c r="LVQ12" s="132"/>
      <c r="LVR12" s="112"/>
      <c r="LVS12" s="132"/>
      <c r="LVT12" s="112"/>
      <c r="LVU12" s="133"/>
      <c r="LVV12" s="133"/>
      <c r="LVW12" s="134"/>
      <c r="LVX12" s="131"/>
      <c r="LVY12" s="101"/>
      <c r="LVZ12" s="101"/>
      <c r="LWA12" s="132"/>
      <c r="LWB12" s="112"/>
      <c r="LWC12" s="132"/>
      <c r="LWD12" s="112"/>
      <c r="LWE12" s="132"/>
      <c r="LWF12" s="112"/>
      <c r="LWG12" s="132"/>
      <c r="LWH12" s="112"/>
      <c r="LWI12" s="133"/>
      <c r="LWJ12" s="133"/>
      <c r="LWK12" s="134"/>
      <c r="LWL12" s="131"/>
      <c r="LWM12" s="101"/>
      <c r="LWN12" s="101"/>
      <c r="LWO12" s="132"/>
      <c r="LWP12" s="112"/>
      <c r="LWQ12" s="132"/>
      <c r="LWR12" s="112"/>
      <c r="LWS12" s="132"/>
      <c r="LWT12" s="112"/>
      <c r="LWU12" s="132"/>
      <c r="LWV12" s="112"/>
      <c r="LWW12" s="133"/>
      <c r="LWX12" s="133"/>
      <c r="LWY12" s="134"/>
      <c r="LWZ12" s="131"/>
      <c r="LXA12" s="101"/>
      <c r="LXB12" s="101"/>
      <c r="LXC12" s="132"/>
      <c r="LXD12" s="112"/>
      <c r="LXE12" s="132"/>
      <c r="LXF12" s="112"/>
      <c r="LXG12" s="132"/>
      <c r="LXH12" s="112"/>
      <c r="LXI12" s="132"/>
      <c r="LXJ12" s="112"/>
      <c r="LXK12" s="133"/>
      <c r="LXL12" s="133"/>
      <c r="LXM12" s="134"/>
      <c r="LXN12" s="131"/>
      <c r="LXO12" s="101"/>
      <c r="LXP12" s="101"/>
      <c r="LXQ12" s="132"/>
      <c r="LXR12" s="112"/>
      <c r="LXS12" s="132"/>
      <c r="LXT12" s="112"/>
      <c r="LXU12" s="132"/>
      <c r="LXV12" s="112"/>
      <c r="LXW12" s="132"/>
      <c r="LXX12" s="112"/>
      <c r="LXY12" s="133"/>
      <c r="LXZ12" s="133"/>
      <c r="LYA12" s="134"/>
      <c r="LYB12" s="131"/>
      <c r="LYC12" s="101"/>
      <c r="LYD12" s="101"/>
      <c r="LYE12" s="132"/>
      <c r="LYF12" s="112"/>
      <c r="LYG12" s="132"/>
      <c r="LYH12" s="112"/>
      <c r="LYI12" s="132"/>
      <c r="LYJ12" s="112"/>
      <c r="LYK12" s="132"/>
      <c r="LYL12" s="112"/>
      <c r="LYM12" s="133"/>
      <c r="LYN12" s="133"/>
      <c r="LYO12" s="134"/>
      <c r="LYP12" s="131"/>
      <c r="LYQ12" s="101"/>
      <c r="LYR12" s="101"/>
      <c r="LYS12" s="132"/>
      <c r="LYT12" s="112"/>
      <c r="LYU12" s="132"/>
      <c r="LYV12" s="112"/>
      <c r="LYW12" s="132"/>
      <c r="LYX12" s="112"/>
      <c r="LYY12" s="132"/>
      <c r="LYZ12" s="112"/>
      <c r="LZA12" s="133"/>
      <c r="LZB12" s="133"/>
      <c r="LZC12" s="134"/>
      <c r="LZD12" s="131"/>
      <c r="LZE12" s="101"/>
      <c r="LZF12" s="101"/>
      <c r="LZG12" s="132"/>
      <c r="LZH12" s="112"/>
      <c r="LZI12" s="132"/>
      <c r="LZJ12" s="112"/>
      <c r="LZK12" s="132"/>
      <c r="LZL12" s="112"/>
      <c r="LZM12" s="132"/>
      <c r="LZN12" s="112"/>
      <c r="LZO12" s="133"/>
      <c r="LZP12" s="133"/>
      <c r="LZQ12" s="134"/>
      <c r="LZR12" s="131"/>
      <c r="LZS12" s="101"/>
      <c r="LZT12" s="101"/>
      <c r="LZU12" s="132"/>
      <c r="LZV12" s="112"/>
      <c r="LZW12" s="132"/>
      <c r="LZX12" s="112"/>
      <c r="LZY12" s="132"/>
      <c r="LZZ12" s="112"/>
      <c r="MAA12" s="132"/>
      <c r="MAB12" s="112"/>
      <c r="MAC12" s="133"/>
      <c r="MAD12" s="133"/>
      <c r="MAE12" s="134"/>
      <c r="MAF12" s="131"/>
      <c r="MAG12" s="101"/>
      <c r="MAH12" s="101"/>
      <c r="MAI12" s="132"/>
      <c r="MAJ12" s="112"/>
      <c r="MAK12" s="132"/>
      <c r="MAL12" s="112"/>
      <c r="MAM12" s="132"/>
      <c r="MAN12" s="112"/>
      <c r="MAO12" s="132"/>
      <c r="MAP12" s="112"/>
      <c r="MAQ12" s="133"/>
      <c r="MAR12" s="133"/>
      <c r="MAS12" s="134"/>
      <c r="MAT12" s="131"/>
      <c r="MAU12" s="101"/>
      <c r="MAV12" s="101"/>
      <c r="MAW12" s="132"/>
      <c r="MAX12" s="112"/>
      <c r="MAY12" s="132"/>
      <c r="MAZ12" s="112"/>
      <c r="MBA12" s="132"/>
      <c r="MBB12" s="112"/>
      <c r="MBC12" s="132"/>
      <c r="MBD12" s="112"/>
      <c r="MBE12" s="133"/>
      <c r="MBF12" s="133"/>
      <c r="MBG12" s="134"/>
      <c r="MBH12" s="131"/>
      <c r="MBI12" s="101"/>
      <c r="MBJ12" s="101"/>
      <c r="MBK12" s="132"/>
      <c r="MBL12" s="112"/>
      <c r="MBM12" s="132"/>
      <c r="MBN12" s="112"/>
      <c r="MBO12" s="132"/>
      <c r="MBP12" s="112"/>
      <c r="MBQ12" s="132"/>
      <c r="MBR12" s="112"/>
      <c r="MBS12" s="133"/>
      <c r="MBT12" s="133"/>
      <c r="MBU12" s="134"/>
      <c r="MBV12" s="131"/>
      <c r="MBW12" s="101"/>
      <c r="MBX12" s="101"/>
      <c r="MBY12" s="132"/>
      <c r="MBZ12" s="112"/>
      <c r="MCA12" s="132"/>
      <c r="MCB12" s="112"/>
      <c r="MCC12" s="132"/>
      <c r="MCD12" s="112"/>
      <c r="MCE12" s="132"/>
      <c r="MCF12" s="112"/>
      <c r="MCG12" s="133"/>
      <c r="MCH12" s="133"/>
      <c r="MCI12" s="134"/>
      <c r="MCJ12" s="131"/>
      <c r="MCK12" s="101"/>
      <c r="MCL12" s="101"/>
      <c r="MCM12" s="132"/>
      <c r="MCN12" s="112"/>
      <c r="MCO12" s="132"/>
      <c r="MCP12" s="112"/>
      <c r="MCQ12" s="132"/>
      <c r="MCR12" s="112"/>
      <c r="MCS12" s="132"/>
      <c r="MCT12" s="112"/>
      <c r="MCU12" s="133"/>
      <c r="MCV12" s="133"/>
      <c r="MCW12" s="134"/>
      <c r="MCX12" s="131"/>
      <c r="MCY12" s="101"/>
      <c r="MCZ12" s="101"/>
      <c r="MDA12" s="132"/>
      <c r="MDB12" s="112"/>
      <c r="MDC12" s="132"/>
      <c r="MDD12" s="112"/>
      <c r="MDE12" s="132"/>
      <c r="MDF12" s="112"/>
      <c r="MDG12" s="132"/>
      <c r="MDH12" s="112"/>
      <c r="MDI12" s="133"/>
      <c r="MDJ12" s="133"/>
      <c r="MDK12" s="134"/>
      <c r="MDL12" s="131"/>
      <c r="MDM12" s="101"/>
      <c r="MDN12" s="101"/>
      <c r="MDO12" s="132"/>
      <c r="MDP12" s="112"/>
      <c r="MDQ12" s="132"/>
      <c r="MDR12" s="112"/>
      <c r="MDS12" s="132"/>
      <c r="MDT12" s="112"/>
      <c r="MDU12" s="132"/>
      <c r="MDV12" s="112"/>
      <c r="MDW12" s="133"/>
      <c r="MDX12" s="133"/>
      <c r="MDY12" s="134"/>
      <c r="MDZ12" s="131"/>
      <c r="MEA12" s="101"/>
      <c r="MEB12" s="101"/>
      <c r="MEC12" s="132"/>
      <c r="MED12" s="112"/>
      <c r="MEE12" s="132"/>
      <c r="MEF12" s="112"/>
      <c r="MEG12" s="132"/>
      <c r="MEH12" s="112"/>
      <c r="MEI12" s="132"/>
      <c r="MEJ12" s="112"/>
      <c r="MEK12" s="133"/>
      <c r="MEL12" s="133"/>
      <c r="MEM12" s="134"/>
      <c r="MEN12" s="131"/>
      <c r="MEO12" s="101"/>
      <c r="MEP12" s="101"/>
      <c r="MEQ12" s="132"/>
      <c r="MER12" s="112"/>
      <c r="MES12" s="132"/>
      <c r="MET12" s="112"/>
      <c r="MEU12" s="132"/>
      <c r="MEV12" s="112"/>
      <c r="MEW12" s="132"/>
      <c r="MEX12" s="112"/>
      <c r="MEY12" s="133"/>
      <c r="MEZ12" s="133"/>
      <c r="MFA12" s="134"/>
      <c r="MFB12" s="131"/>
      <c r="MFC12" s="101"/>
      <c r="MFD12" s="101"/>
      <c r="MFE12" s="132"/>
      <c r="MFF12" s="112"/>
      <c r="MFG12" s="132"/>
      <c r="MFH12" s="112"/>
      <c r="MFI12" s="132"/>
      <c r="MFJ12" s="112"/>
      <c r="MFK12" s="132"/>
      <c r="MFL12" s="112"/>
      <c r="MFM12" s="133"/>
      <c r="MFN12" s="133"/>
      <c r="MFO12" s="134"/>
      <c r="MFP12" s="131"/>
      <c r="MFQ12" s="101"/>
      <c r="MFR12" s="101"/>
      <c r="MFS12" s="132"/>
      <c r="MFT12" s="112"/>
      <c r="MFU12" s="132"/>
      <c r="MFV12" s="112"/>
      <c r="MFW12" s="132"/>
      <c r="MFX12" s="112"/>
      <c r="MFY12" s="132"/>
      <c r="MFZ12" s="112"/>
      <c r="MGA12" s="133"/>
      <c r="MGB12" s="133"/>
      <c r="MGC12" s="134"/>
      <c r="MGD12" s="131"/>
      <c r="MGE12" s="101"/>
      <c r="MGF12" s="101"/>
      <c r="MGG12" s="132"/>
      <c r="MGH12" s="112"/>
      <c r="MGI12" s="132"/>
      <c r="MGJ12" s="112"/>
      <c r="MGK12" s="132"/>
      <c r="MGL12" s="112"/>
      <c r="MGM12" s="132"/>
      <c r="MGN12" s="112"/>
      <c r="MGO12" s="133"/>
      <c r="MGP12" s="133"/>
      <c r="MGQ12" s="134"/>
      <c r="MGR12" s="131"/>
      <c r="MGS12" s="101"/>
      <c r="MGT12" s="101"/>
      <c r="MGU12" s="132"/>
      <c r="MGV12" s="112"/>
      <c r="MGW12" s="132"/>
      <c r="MGX12" s="112"/>
      <c r="MGY12" s="132"/>
      <c r="MGZ12" s="112"/>
      <c r="MHA12" s="132"/>
      <c r="MHB12" s="112"/>
      <c r="MHC12" s="133"/>
      <c r="MHD12" s="133"/>
      <c r="MHE12" s="134"/>
      <c r="MHF12" s="131"/>
      <c r="MHG12" s="101"/>
      <c r="MHH12" s="101"/>
      <c r="MHI12" s="132"/>
      <c r="MHJ12" s="112"/>
      <c r="MHK12" s="132"/>
      <c r="MHL12" s="112"/>
      <c r="MHM12" s="132"/>
      <c r="MHN12" s="112"/>
      <c r="MHO12" s="132"/>
      <c r="MHP12" s="112"/>
      <c r="MHQ12" s="133"/>
      <c r="MHR12" s="133"/>
      <c r="MHS12" s="134"/>
      <c r="MHT12" s="131"/>
      <c r="MHU12" s="101"/>
      <c r="MHV12" s="101"/>
      <c r="MHW12" s="132"/>
      <c r="MHX12" s="112"/>
      <c r="MHY12" s="132"/>
      <c r="MHZ12" s="112"/>
      <c r="MIA12" s="132"/>
      <c r="MIB12" s="112"/>
      <c r="MIC12" s="132"/>
      <c r="MID12" s="112"/>
      <c r="MIE12" s="133"/>
      <c r="MIF12" s="133"/>
      <c r="MIG12" s="134"/>
      <c r="MIH12" s="131"/>
      <c r="MII12" s="101"/>
      <c r="MIJ12" s="101"/>
      <c r="MIK12" s="132"/>
      <c r="MIL12" s="112"/>
      <c r="MIM12" s="132"/>
      <c r="MIN12" s="112"/>
      <c r="MIO12" s="132"/>
      <c r="MIP12" s="112"/>
      <c r="MIQ12" s="132"/>
      <c r="MIR12" s="112"/>
      <c r="MIS12" s="133"/>
      <c r="MIT12" s="133"/>
      <c r="MIU12" s="134"/>
      <c r="MIV12" s="131"/>
      <c r="MIW12" s="101"/>
      <c r="MIX12" s="101"/>
      <c r="MIY12" s="132"/>
      <c r="MIZ12" s="112"/>
      <c r="MJA12" s="132"/>
      <c r="MJB12" s="112"/>
      <c r="MJC12" s="132"/>
      <c r="MJD12" s="112"/>
      <c r="MJE12" s="132"/>
      <c r="MJF12" s="112"/>
      <c r="MJG12" s="133"/>
      <c r="MJH12" s="133"/>
      <c r="MJI12" s="134"/>
      <c r="MJJ12" s="131"/>
      <c r="MJK12" s="101"/>
      <c r="MJL12" s="101"/>
      <c r="MJM12" s="132"/>
      <c r="MJN12" s="112"/>
      <c r="MJO12" s="132"/>
      <c r="MJP12" s="112"/>
      <c r="MJQ12" s="132"/>
      <c r="MJR12" s="112"/>
      <c r="MJS12" s="132"/>
      <c r="MJT12" s="112"/>
      <c r="MJU12" s="133"/>
      <c r="MJV12" s="133"/>
      <c r="MJW12" s="134"/>
      <c r="MJX12" s="131"/>
      <c r="MJY12" s="101"/>
      <c r="MJZ12" s="101"/>
      <c r="MKA12" s="132"/>
      <c r="MKB12" s="112"/>
      <c r="MKC12" s="132"/>
      <c r="MKD12" s="112"/>
      <c r="MKE12" s="132"/>
      <c r="MKF12" s="112"/>
      <c r="MKG12" s="132"/>
      <c r="MKH12" s="112"/>
      <c r="MKI12" s="133"/>
      <c r="MKJ12" s="133"/>
      <c r="MKK12" s="134"/>
      <c r="MKL12" s="131"/>
      <c r="MKM12" s="101"/>
      <c r="MKN12" s="101"/>
      <c r="MKO12" s="132"/>
      <c r="MKP12" s="112"/>
      <c r="MKQ12" s="132"/>
      <c r="MKR12" s="112"/>
      <c r="MKS12" s="132"/>
      <c r="MKT12" s="112"/>
      <c r="MKU12" s="132"/>
      <c r="MKV12" s="112"/>
      <c r="MKW12" s="133"/>
      <c r="MKX12" s="133"/>
      <c r="MKY12" s="134"/>
      <c r="MKZ12" s="131"/>
      <c r="MLA12" s="101"/>
      <c r="MLB12" s="101"/>
      <c r="MLC12" s="132"/>
      <c r="MLD12" s="112"/>
      <c r="MLE12" s="132"/>
      <c r="MLF12" s="112"/>
      <c r="MLG12" s="132"/>
      <c r="MLH12" s="112"/>
      <c r="MLI12" s="132"/>
      <c r="MLJ12" s="112"/>
      <c r="MLK12" s="133"/>
      <c r="MLL12" s="133"/>
      <c r="MLM12" s="134"/>
      <c r="MLN12" s="131"/>
      <c r="MLO12" s="101"/>
      <c r="MLP12" s="101"/>
      <c r="MLQ12" s="132"/>
      <c r="MLR12" s="112"/>
      <c r="MLS12" s="132"/>
      <c r="MLT12" s="112"/>
      <c r="MLU12" s="132"/>
      <c r="MLV12" s="112"/>
      <c r="MLW12" s="132"/>
      <c r="MLX12" s="112"/>
      <c r="MLY12" s="133"/>
      <c r="MLZ12" s="133"/>
      <c r="MMA12" s="134"/>
      <c r="MMB12" s="131"/>
      <c r="MMC12" s="101"/>
      <c r="MMD12" s="101"/>
      <c r="MME12" s="132"/>
      <c r="MMF12" s="112"/>
      <c r="MMG12" s="132"/>
      <c r="MMH12" s="112"/>
      <c r="MMI12" s="132"/>
      <c r="MMJ12" s="112"/>
      <c r="MMK12" s="132"/>
      <c r="MML12" s="112"/>
      <c r="MMM12" s="133"/>
      <c r="MMN12" s="133"/>
      <c r="MMO12" s="134"/>
      <c r="MMP12" s="131"/>
      <c r="MMQ12" s="101"/>
      <c r="MMR12" s="101"/>
      <c r="MMS12" s="132"/>
      <c r="MMT12" s="112"/>
      <c r="MMU12" s="132"/>
      <c r="MMV12" s="112"/>
      <c r="MMW12" s="132"/>
      <c r="MMX12" s="112"/>
      <c r="MMY12" s="132"/>
      <c r="MMZ12" s="112"/>
      <c r="MNA12" s="133"/>
      <c r="MNB12" s="133"/>
      <c r="MNC12" s="134"/>
      <c r="MND12" s="131"/>
      <c r="MNE12" s="101"/>
      <c r="MNF12" s="101"/>
      <c r="MNG12" s="132"/>
      <c r="MNH12" s="112"/>
      <c r="MNI12" s="132"/>
      <c r="MNJ12" s="112"/>
      <c r="MNK12" s="132"/>
      <c r="MNL12" s="112"/>
      <c r="MNM12" s="132"/>
      <c r="MNN12" s="112"/>
      <c r="MNO12" s="133"/>
      <c r="MNP12" s="133"/>
      <c r="MNQ12" s="134"/>
      <c r="MNR12" s="131"/>
      <c r="MNS12" s="101"/>
      <c r="MNT12" s="101"/>
      <c r="MNU12" s="132"/>
      <c r="MNV12" s="112"/>
      <c r="MNW12" s="132"/>
      <c r="MNX12" s="112"/>
      <c r="MNY12" s="132"/>
      <c r="MNZ12" s="112"/>
      <c r="MOA12" s="132"/>
      <c r="MOB12" s="112"/>
      <c r="MOC12" s="133"/>
      <c r="MOD12" s="133"/>
      <c r="MOE12" s="134"/>
      <c r="MOF12" s="131"/>
      <c r="MOG12" s="101"/>
      <c r="MOH12" s="101"/>
      <c r="MOI12" s="132"/>
      <c r="MOJ12" s="112"/>
      <c r="MOK12" s="132"/>
      <c r="MOL12" s="112"/>
      <c r="MOM12" s="132"/>
      <c r="MON12" s="112"/>
      <c r="MOO12" s="132"/>
      <c r="MOP12" s="112"/>
      <c r="MOQ12" s="133"/>
      <c r="MOR12" s="133"/>
      <c r="MOS12" s="134"/>
      <c r="MOT12" s="131"/>
      <c r="MOU12" s="101"/>
      <c r="MOV12" s="101"/>
      <c r="MOW12" s="132"/>
      <c r="MOX12" s="112"/>
      <c r="MOY12" s="132"/>
      <c r="MOZ12" s="112"/>
      <c r="MPA12" s="132"/>
      <c r="MPB12" s="112"/>
      <c r="MPC12" s="132"/>
      <c r="MPD12" s="112"/>
      <c r="MPE12" s="133"/>
      <c r="MPF12" s="133"/>
      <c r="MPG12" s="134"/>
      <c r="MPH12" s="131"/>
      <c r="MPI12" s="101"/>
      <c r="MPJ12" s="101"/>
      <c r="MPK12" s="132"/>
      <c r="MPL12" s="112"/>
      <c r="MPM12" s="132"/>
      <c r="MPN12" s="112"/>
      <c r="MPO12" s="132"/>
      <c r="MPP12" s="112"/>
      <c r="MPQ12" s="132"/>
      <c r="MPR12" s="112"/>
      <c r="MPS12" s="133"/>
      <c r="MPT12" s="133"/>
      <c r="MPU12" s="134"/>
      <c r="MPV12" s="131"/>
      <c r="MPW12" s="101"/>
      <c r="MPX12" s="101"/>
      <c r="MPY12" s="132"/>
      <c r="MPZ12" s="112"/>
      <c r="MQA12" s="132"/>
      <c r="MQB12" s="112"/>
      <c r="MQC12" s="132"/>
      <c r="MQD12" s="112"/>
      <c r="MQE12" s="132"/>
      <c r="MQF12" s="112"/>
      <c r="MQG12" s="133"/>
      <c r="MQH12" s="133"/>
      <c r="MQI12" s="134"/>
      <c r="MQJ12" s="131"/>
      <c r="MQK12" s="101"/>
      <c r="MQL12" s="101"/>
      <c r="MQM12" s="132"/>
      <c r="MQN12" s="112"/>
      <c r="MQO12" s="132"/>
      <c r="MQP12" s="112"/>
      <c r="MQQ12" s="132"/>
      <c r="MQR12" s="112"/>
      <c r="MQS12" s="132"/>
      <c r="MQT12" s="112"/>
      <c r="MQU12" s="133"/>
      <c r="MQV12" s="133"/>
      <c r="MQW12" s="134"/>
      <c r="MQX12" s="131"/>
      <c r="MQY12" s="101"/>
      <c r="MQZ12" s="101"/>
      <c r="MRA12" s="132"/>
      <c r="MRB12" s="112"/>
      <c r="MRC12" s="132"/>
      <c r="MRD12" s="112"/>
      <c r="MRE12" s="132"/>
      <c r="MRF12" s="112"/>
      <c r="MRG12" s="132"/>
      <c r="MRH12" s="112"/>
      <c r="MRI12" s="133"/>
      <c r="MRJ12" s="133"/>
      <c r="MRK12" s="134"/>
      <c r="MRL12" s="131"/>
      <c r="MRM12" s="101"/>
      <c r="MRN12" s="101"/>
      <c r="MRO12" s="132"/>
      <c r="MRP12" s="112"/>
      <c r="MRQ12" s="132"/>
      <c r="MRR12" s="112"/>
      <c r="MRS12" s="132"/>
      <c r="MRT12" s="112"/>
      <c r="MRU12" s="132"/>
      <c r="MRV12" s="112"/>
      <c r="MRW12" s="133"/>
      <c r="MRX12" s="133"/>
      <c r="MRY12" s="134"/>
      <c r="MRZ12" s="131"/>
      <c r="MSA12" s="101"/>
      <c r="MSB12" s="101"/>
      <c r="MSC12" s="132"/>
      <c r="MSD12" s="112"/>
      <c r="MSE12" s="132"/>
      <c r="MSF12" s="112"/>
      <c r="MSG12" s="132"/>
      <c r="MSH12" s="112"/>
      <c r="MSI12" s="132"/>
      <c r="MSJ12" s="112"/>
      <c r="MSK12" s="133"/>
      <c r="MSL12" s="133"/>
      <c r="MSM12" s="134"/>
      <c r="MSN12" s="131"/>
      <c r="MSO12" s="101"/>
      <c r="MSP12" s="101"/>
      <c r="MSQ12" s="132"/>
      <c r="MSR12" s="112"/>
      <c r="MSS12" s="132"/>
      <c r="MST12" s="112"/>
      <c r="MSU12" s="132"/>
      <c r="MSV12" s="112"/>
      <c r="MSW12" s="132"/>
      <c r="MSX12" s="112"/>
      <c r="MSY12" s="133"/>
      <c r="MSZ12" s="133"/>
      <c r="MTA12" s="134"/>
      <c r="MTB12" s="131"/>
      <c r="MTC12" s="101"/>
      <c r="MTD12" s="101"/>
      <c r="MTE12" s="132"/>
      <c r="MTF12" s="112"/>
      <c r="MTG12" s="132"/>
      <c r="MTH12" s="112"/>
      <c r="MTI12" s="132"/>
      <c r="MTJ12" s="112"/>
      <c r="MTK12" s="132"/>
      <c r="MTL12" s="112"/>
      <c r="MTM12" s="133"/>
      <c r="MTN12" s="133"/>
      <c r="MTO12" s="134"/>
      <c r="MTP12" s="131"/>
      <c r="MTQ12" s="101"/>
      <c r="MTR12" s="101"/>
      <c r="MTS12" s="132"/>
      <c r="MTT12" s="112"/>
      <c r="MTU12" s="132"/>
      <c r="MTV12" s="112"/>
      <c r="MTW12" s="132"/>
      <c r="MTX12" s="112"/>
      <c r="MTY12" s="132"/>
      <c r="MTZ12" s="112"/>
      <c r="MUA12" s="133"/>
      <c r="MUB12" s="133"/>
      <c r="MUC12" s="134"/>
      <c r="MUD12" s="131"/>
      <c r="MUE12" s="101"/>
      <c r="MUF12" s="101"/>
      <c r="MUG12" s="132"/>
      <c r="MUH12" s="112"/>
      <c r="MUI12" s="132"/>
      <c r="MUJ12" s="112"/>
      <c r="MUK12" s="132"/>
      <c r="MUL12" s="112"/>
      <c r="MUM12" s="132"/>
      <c r="MUN12" s="112"/>
      <c r="MUO12" s="133"/>
      <c r="MUP12" s="133"/>
      <c r="MUQ12" s="134"/>
      <c r="MUR12" s="131"/>
      <c r="MUS12" s="101"/>
      <c r="MUT12" s="101"/>
      <c r="MUU12" s="132"/>
      <c r="MUV12" s="112"/>
      <c r="MUW12" s="132"/>
      <c r="MUX12" s="112"/>
      <c r="MUY12" s="132"/>
      <c r="MUZ12" s="112"/>
      <c r="MVA12" s="132"/>
      <c r="MVB12" s="112"/>
      <c r="MVC12" s="133"/>
      <c r="MVD12" s="133"/>
      <c r="MVE12" s="134"/>
      <c r="MVF12" s="131"/>
      <c r="MVG12" s="101"/>
      <c r="MVH12" s="101"/>
      <c r="MVI12" s="132"/>
      <c r="MVJ12" s="112"/>
      <c r="MVK12" s="132"/>
      <c r="MVL12" s="112"/>
      <c r="MVM12" s="132"/>
      <c r="MVN12" s="112"/>
      <c r="MVO12" s="132"/>
      <c r="MVP12" s="112"/>
      <c r="MVQ12" s="133"/>
      <c r="MVR12" s="133"/>
      <c r="MVS12" s="134"/>
      <c r="MVT12" s="131"/>
      <c r="MVU12" s="101"/>
      <c r="MVV12" s="101"/>
      <c r="MVW12" s="132"/>
      <c r="MVX12" s="112"/>
      <c r="MVY12" s="132"/>
      <c r="MVZ12" s="112"/>
      <c r="MWA12" s="132"/>
      <c r="MWB12" s="112"/>
      <c r="MWC12" s="132"/>
      <c r="MWD12" s="112"/>
      <c r="MWE12" s="133"/>
      <c r="MWF12" s="133"/>
      <c r="MWG12" s="134"/>
      <c r="MWH12" s="131"/>
      <c r="MWI12" s="101"/>
      <c r="MWJ12" s="101"/>
      <c r="MWK12" s="132"/>
      <c r="MWL12" s="112"/>
      <c r="MWM12" s="132"/>
      <c r="MWN12" s="112"/>
      <c r="MWO12" s="132"/>
      <c r="MWP12" s="112"/>
      <c r="MWQ12" s="132"/>
      <c r="MWR12" s="112"/>
      <c r="MWS12" s="133"/>
      <c r="MWT12" s="133"/>
      <c r="MWU12" s="134"/>
      <c r="MWV12" s="131"/>
      <c r="MWW12" s="101"/>
      <c r="MWX12" s="101"/>
      <c r="MWY12" s="132"/>
      <c r="MWZ12" s="112"/>
      <c r="MXA12" s="132"/>
      <c r="MXB12" s="112"/>
      <c r="MXC12" s="132"/>
      <c r="MXD12" s="112"/>
      <c r="MXE12" s="132"/>
      <c r="MXF12" s="112"/>
      <c r="MXG12" s="133"/>
      <c r="MXH12" s="133"/>
      <c r="MXI12" s="134"/>
      <c r="MXJ12" s="131"/>
      <c r="MXK12" s="101"/>
      <c r="MXL12" s="101"/>
      <c r="MXM12" s="132"/>
      <c r="MXN12" s="112"/>
      <c r="MXO12" s="132"/>
      <c r="MXP12" s="112"/>
      <c r="MXQ12" s="132"/>
      <c r="MXR12" s="112"/>
      <c r="MXS12" s="132"/>
      <c r="MXT12" s="112"/>
      <c r="MXU12" s="133"/>
      <c r="MXV12" s="133"/>
      <c r="MXW12" s="134"/>
      <c r="MXX12" s="131"/>
      <c r="MXY12" s="101"/>
      <c r="MXZ12" s="101"/>
      <c r="MYA12" s="132"/>
      <c r="MYB12" s="112"/>
      <c r="MYC12" s="132"/>
      <c r="MYD12" s="112"/>
      <c r="MYE12" s="132"/>
      <c r="MYF12" s="112"/>
      <c r="MYG12" s="132"/>
      <c r="MYH12" s="112"/>
      <c r="MYI12" s="133"/>
      <c r="MYJ12" s="133"/>
      <c r="MYK12" s="134"/>
      <c r="MYL12" s="131"/>
      <c r="MYM12" s="101"/>
      <c r="MYN12" s="101"/>
      <c r="MYO12" s="132"/>
      <c r="MYP12" s="112"/>
      <c r="MYQ12" s="132"/>
      <c r="MYR12" s="112"/>
      <c r="MYS12" s="132"/>
      <c r="MYT12" s="112"/>
      <c r="MYU12" s="132"/>
      <c r="MYV12" s="112"/>
      <c r="MYW12" s="133"/>
      <c r="MYX12" s="133"/>
      <c r="MYY12" s="134"/>
      <c r="MYZ12" s="131"/>
      <c r="MZA12" s="101"/>
      <c r="MZB12" s="101"/>
      <c r="MZC12" s="132"/>
      <c r="MZD12" s="112"/>
      <c r="MZE12" s="132"/>
      <c r="MZF12" s="112"/>
      <c r="MZG12" s="132"/>
      <c r="MZH12" s="112"/>
      <c r="MZI12" s="132"/>
      <c r="MZJ12" s="112"/>
      <c r="MZK12" s="133"/>
      <c r="MZL12" s="133"/>
      <c r="MZM12" s="134"/>
      <c r="MZN12" s="131"/>
      <c r="MZO12" s="101"/>
      <c r="MZP12" s="101"/>
      <c r="MZQ12" s="132"/>
      <c r="MZR12" s="112"/>
      <c r="MZS12" s="132"/>
      <c r="MZT12" s="112"/>
      <c r="MZU12" s="132"/>
      <c r="MZV12" s="112"/>
      <c r="MZW12" s="132"/>
      <c r="MZX12" s="112"/>
      <c r="MZY12" s="133"/>
      <c r="MZZ12" s="133"/>
      <c r="NAA12" s="134"/>
      <c r="NAB12" s="131"/>
      <c r="NAC12" s="101"/>
      <c r="NAD12" s="101"/>
      <c r="NAE12" s="132"/>
      <c r="NAF12" s="112"/>
      <c r="NAG12" s="132"/>
      <c r="NAH12" s="112"/>
      <c r="NAI12" s="132"/>
      <c r="NAJ12" s="112"/>
      <c r="NAK12" s="132"/>
      <c r="NAL12" s="112"/>
      <c r="NAM12" s="133"/>
      <c r="NAN12" s="133"/>
      <c r="NAO12" s="134"/>
      <c r="NAP12" s="131"/>
      <c r="NAQ12" s="101"/>
      <c r="NAR12" s="101"/>
      <c r="NAS12" s="132"/>
      <c r="NAT12" s="112"/>
      <c r="NAU12" s="132"/>
      <c r="NAV12" s="112"/>
      <c r="NAW12" s="132"/>
      <c r="NAX12" s="112"/>
      <c r="NAY12" s="132"/>
      <c r="NAZ12" s="112"/>
      <c r="NBA12" s="133"/>
      <c r="NBB12" s="133"/>
      <c r="NBC12" s="134"/>
      <c r="NBD12" s="131"/>
      <c r="NBE12" s="101"/>
      <c r="NBF12" s="101"/>
      <c r="NBG12" s="132"/>
      <c r="NBH12" s="112"/>
      <c r="NBI12" s="132"/>
      <c r="NBJ12" s="112"/>
      <c r="NBK12" s="132"/>
      <c r="NBL12" s="112"/>
      <c r="NBM12" s="132"/>
      <c r="NBN12" s="112"/>
      <c r="NBO12" s="133"/>
      <c r="NBP12" s="133"/>
      <c r="NBQ12" s="134"/>
      <c r="NBR12" s="131"/>
      <c r="NBS12" s="101"/>
      <c r="NBT12" s="101"/>
      <c r="NBU12" s="132"/>
      <c r="NBV12" s="112"/>
      <c r="NBW12" s="132"/>
      <c r="NBX12" s="112"/>
      <c r="NBY12" s="132"/>
      <c r="NBZ12" s="112"/>
      <c r="NCA12" s="132"/>
      <c r="NCB12" s="112"/>
      <c r="NCC12" s="133"/>
      <c r="NCD12" s="133"/>
      <c r="NCE12" s="134"/>
      <c r="NCF12" s="131"/>
      <c r="NCG12" s="101"/>
      <c r="NCH12" s="101"/>
      <c r="NCI12" s="132"/>
      <c r="NCJ12" s="112"/>
      <c r="NCK12" s="132"/>
      <c r="NCL12" s="112"/>
      <c r="NCM12" s="132"/>
      <c r="NCN12" s="112"/>
      <c r="NCO12" s="132"/>
      <c r="NCP12" s="112"/>
      <c r="NCQ12" s="133"/>
      <c r="NCR12" s="133"/>
      <c r="NCS12" s="134"/>
      <c r="NCT12" s="131"/>
      <c r="NCU12" s="101"/>
      <c r="NCV12" s="101"/>
      <c r="NCW12" s="132"/>
      <c r="NCX12" s="112"/>
      <c r="NCY12" s="132"/>
      <c r="NCZ12" s="112"/>
      <c r="NDA12" s="132"/>
      <c r="NDB12" s="112"/>
      <c r="NDC12" s="132"/>
      <c r="NDD12" s="112"/>
      <c r="NDE12" s="133"/>
      <c r="NDF12" s="133"/>
      <c r="NDG12" s="134"/>
      <c r="NDH12" s="131"/>
      <c r="NDI12" s="101"/>
      <c r="NDJ12" s="101"/>
      <c r="NDK12" s="132"/>
      <c r="NDL12" s="112"/>
      <c r="NDM12" s="132"/>
      <c r="NDN12" s="112"/>
      <c r="NDO12" s="132"/>
      <c r="NDP12" s="112"/>
      <c r="NDQ12" s="132"/>
      <c r="NDR12" s="112"/>
      <c r="NDS12" s="133"/>
      <c r="NDT12" s="133"/>
      <c r="NDU12" s="134"/>
      <c r="NDV12" s="131"/>
      <c r="NDW12" s="101"/>
      <c r="NDX12" s="101"/>
      <c r="NDY12" s="132"/>
      <c r="NDZ12" s="112"/>
      <c r="NEA12" s="132"/>
      <c r="NEB12" s="112"/>
      <c r="NEC12" s="132"/>
      <c r="NED12" s="112"/>
      <c r="NEE12" s="132"/>
      <c r="NEF12" s="112"/>
      <c r="NEG12" s="133"/>
      <c r="NEH12" s="133"/>
      <c r="NEI12" s="134"/>
      <c r="NEJ12" s="131"/>
      <c r="NEK12" s="101"/>
      <c r="NEL12" s="101"/>
      <c r="NEM12" s="132"/>
      <c r="NEN12" s="112"/>
      <c r="NEO12" s="132"/>
      <c r="NEP12" s="112"/>
      <c r="NEQ12" s="132"/>
      <c r="NER12" s="112"/>
      <c r="NES12" s="132"/>
      <c r="NET12" s="112"/>
      <c r="NEU12" s="133"/>
      <c r="NEV12" s="133"/>
      <c r="NEW12" s="134"/>
      <c r="NEX12" s="131"/>
      <c r="NEY12" s="101"/>
      <c r="NEZ12" s="101"/>
      <c r="NFA12" s="132"/>
      <c r="NFB12" s="112"/>
      <c r="NFC12" s="132"/>
      <c r="NFD12" s="112"/>
      <c r="NFE12" s="132"/>
      <c r="NFF12" s="112"/>
      <c r="NFG12" s="132"/>
      <c r="NFH12" s="112"/>
      <c r="NFI12" s="133"/>
      <c r="NFJ12" s="133"/>
      <c r="NFK12" s="134"/>
      <c r="NFL12" s="131"/>
      <c r="NFM12" s="101"/>
      <c r="NFN12" s="101"/>
      <c r="NFO12" s="132"/>
      <c r="NFP12" s="112"/>
      <c r="NFQ12" s="132"/>
      <c r="NFR12" s="112"/>
      <c r="NFS12" s="132"/>
      <c r="NFT12" s="112"/>
      <c r="NFU12" s="132"/>
      <c r="NFV12" s="112"/>
      <c r="NFW12" s="133"/>
      <c r="NFX12" s="133"/>
      <c r="NFY12" s="134"/>
      <c r="NFZ12" s="131"/>
      <c r="NGA12" s="101"/>
      <c r="NGB12" s="101"/>
      <c r="NGC12" s="132"/>
      <c r="NGD12" s="112"/>
      <c r="NGE12" s="132"/>
      <c r="NGF12" s="112"/>
      <c r="NGG12" s="132"/>
      <c r="NGH12" s="112"/>
      <c r="NGI12" s="132"/>
      <c r="NGJ12" s="112"/>
      <c r="NGK12" s="133"/>
      <c r="NGL12" s="133"/>
      <c r="NGM12" s="134"/>
      <c r="NGN12" s="131"/>
      <c r="NGO12" s="101"/>
      <c r="NGP12" s="101"/>
      <c r="NGQ12" s="132"/>
      <c r="NGR12" s="112"/>
      <c r="NGS12" s="132"/>
      <c r="NGT12" s="112"/>
      <c r="NGU12" s="132"/>
      <c r="NGV12" s="112"/>
      <c r="NGW12" s="132"/>
      <c r="NGX12" s="112"/>
      <c r="NGY12" s="133"/>
      <c r="NGZ12" s="133"/>
      <c r="NHA12" s="134"/>
      <c r="NHB12" s="131"/>
      <c r="NHC12" s="101"/>
      <c r="NHD12" s="101"/>
      <c r="NHE12" s="132"/>
      <c r="NHF12" s="112"/>
      <c r="NHG12" s="132"/>
      <c r="NHH12" s="112"/>
      <c r="NHI12" s="132"/>
      <c r="NHJ12" s="112"/>
      <c r="NHK12" s="132"/>
      <c r="NHL12" s="112"/>
      <c r="NHM12" s="133"/>
      <c r="NHN12" s="133"/>
      <c r="NHO12" s="134"/>
      <c r="NHP12" s="131"/>
      <c r="NHQ12" s="101"/>
      <c r="NHR12" s="101"/>
      <c r="NHS12" s="132"/>
      <c r="NHT12" s="112"/>
      <c r="NHU12" s="132"/>
      <c r="NHV12" s="112"/>
      <c r="NHW12" s="132"/>
      <c r="NHX12" s="112"/>
      <c r="NHY12" s="132"/>
      <c r="NHZ12" s="112"/>
      <c r="NIA12" s="133"/>
      <c r="NIB12" s="133"/>
      <c r="NIC12" s="134"/>
      <c r="NID12" s="131"/>
      <c r="NIE12" s="101"/>
      <c r="NIF12" s="101"/>
      <c r="NIG12" s="132"/>
      <c r="NIH12" s="112"/>
      <c r="NII12" s="132"/>
      <c r="NIJ12" s="112"/>
      <c r="NIK12" s="132"/>
      <c r="NIL12" s="112"/>
      <c r="NIM12" s="132"/>
      <c r="NIN12" s="112"/>
      <c r="NIO12" s="133"/>
      <c r="NIP12" s="133"/>
      <c r="NIQ12" s="134"/>
      <c r="NIR12" s="131"/>
      <c r="NIS12" s="101"/>
      <c r="NIT12" s="101"/>
      <c r="NIU12" s="132"/>
      <c r="NIV12" s="112"/>
      <c r="NIW12" s="132"/>
      <c r="NIX12" s="112"/>
      <c r="NIY12" s="132"/>
      <c r="NIZ12" s="112"/>
      <c r="NJA12" s="132"/>
      <c r="NJB12" s="112"/>
      <c r="NJC12" s="133"/>
      <c r="NJD12" s="133"/>
      <c r="NJE12" s="134"/>
      <c r="NJF12" s="131"/>
      <c r="NJG12" s="101"/>
      <c r="NJH12" s="101"/>
      <c r="NJI12" s="132"/>
      <c r="NJJ12" s="112"/>
      <c r="NJK12" s="132"/>
      <c r="NJL12" s="112"/>
      <c r="NJM12" s="132"/>
      <c r="NJN12" s="112"/>
      <c r="NJO12" s="132"/>
      <c r="NJP12" s="112"/>
      <c r="NJQ12" s="133"/>
      <c r="NJR12" s="133"/>
      <c r="NJS12" s="134"/>
      <c r="NJT12" s="131"/>
      <c r="NJU12" s="101"/>
      <c r="NJV12" s="101"/>
      <c r="NJW12" s="132"/>
      <c r="NJX12" s="112"/>
      <c r="NJY12" s="132"/>
      <c r="NJZ12" s="112"/>
      <c r="NKA12" s="132"/>
      <c r="NKB12" s="112"/>
      <c r="NKC12" s="132"/>
      <c r="NKD12" s="112"/>
      <c r="NKE12" s="133"/>
      <c r="NKF12" s="133"/>
      <c r="NKG12" s="134"/>
      <c r="NKH12" s="131"/>
      <c r="NKI12" s="101"/>
      <c r="NKJ12" s="101"/>
      <c r="NKK12" s="132"/>
      <c r="NKL12" s="112"/>
      <c r="NKM12" s="132"/>
      <c r="NKN12" s="112"/>
      <c r="NKO12" s="132"/>
      <c r="NKP12" s="112"/>
      <c r="NKQ12" s="132"/>
      <c r="NKR12" s="112"/>
      <c r="NKS12" s="133"/>
      <c r="NKT12" s="133"/>
      <c r="NKU12" s="134"/>
      <c r="NKV12" s="131"/>
      <c r="NKW12" s="101"/>
      <c r="NKX12" s="101"/>
      <c r="NKY12" s="132"/>
      <c r="NKZ12" s="112"/>
      <c r="NLA12" s="132"/>
      <c r="NLB12" s="112"/>
      <c r="NLC12" s="132"/>
      <c r="NLD12" s="112"/>
      <c r="NLE12" s="132"/>
      <c r="NLF12" s="112"/>
      <c r="NLG12" s="133"/>
      <c r="NLH12" s="133"/>
      <c r="NLI12" s="134"/>
      <c r="NLJ12" s="131"/>
      <c r="NLK12" s="101"/>
      <c r="NLL12" s="101"/>
      <c r="NLM12" s="132"/>
      <c r="NLN12" s="112"/>
      <c r="NLO12" s="132"/>
      <c r="NLP12" s="112"/>
      <c r="NLQ12" s="132"/>
      <c r="NLR12" s="112"/>
      <c r="NLS12" s="132"/>
      <c r="NLT12" s="112"/>
      <c r="NLU12" s="133"/>
      <c r="NLV12" s="133"/>
      <c r="NLW12" s="134"/>
      <c r="NLX12" s="131"/>
      <c r="NLY12" s="101"/>
      <c r="NLZ12" s="101"/>
      <c r="NMA12" s="132"/>
      <c r="NMB12" s="112"/>
      <c r="NMC12" s="132"/>
      <c r="NMD12" s="112"/>
      <c r="NME12" s="132"/>
      <c r="NMF12" s="112"/>
      <c r="NMG12" s="132"/>
      <c r="NMH12" s="112"/>
      <c r="NMI12" s="133"/>
      <c r="NMJ12" s="133"/>
      <c r="NMK12" s="134"/>
      <c r="NML12" s="131"/>
      <c r="NMM12" s="101"/>
      <c r="NMN12" s="101"/>
      <c r="NMO12" s="132"/>
      <c r="NMP12" s="112"/>
      <c r="NMQ12" s="132"/>
      <c r="NMR12" s="112"/>
      <c r="NMS12" s="132"/>
      <c r="NMT12" s="112"/>
      <c r="NMU12" s="132"/>
      <c r="NMV12" s="112"/>
      <c r="NMW12" s="133"/>
      <c r="NMX12" s="133"/>
      <c r="NMY12" s="134"/>
      <c r="NMZ12" s="131"/>
      <c r="NNA12" s="101"/>
      <c r="NNB12" s="101"/>
      <c r="NNC12" s="132"/>
      <c r="NND12" s="112"/>
      <c r="NNE12" s="132"/>
      <c r="NNF12" s="112"/>
      <c r="NNG12" s="132"/>
      <c r="NNH12" s="112"/>
      <c r="NNI12" s="132"/>
      <c r="NNJ12" s="112"/>
      <c r="NNK12" s="133"/>
      <c r="NNL12" s="133"/>
      <c r="NNM12" s="134"/>
      <c r="NNN12" s="131"/>
      <c r="NNO12" s="101"/>
      <c r="NNP12" s="101"/>
      <c r="NNQ12" s="132"/>
      <c r="NNR12" s="112"/>
      <c r="NNS12" s="132"/>
      <c r="NNT12" s="112"/>
      <c r="NNU12" s="132"/>
      <c r="NNV12" s="112"/>
      <c r="NNW12" s="132"/>
      <c r="NNX12" s="112"/>
      <c r="NNY12" s="133"/>
      <c r="NNZ12" s="133"/>
      <c r="NOA12" s="134"/>
      <c r="NOB12" s="131"/>
      <c r="NOC12" s="101"/>
      <c r="NOD12" s="101"/>
      <c r="NOE12" s="132"/>
      <c r="NOF12" s="112"/>
      <c r="NOG12" s="132"/>
      <c r="NOH12" s="112"/>
      <c r="NOI12" s="132"/>
      <c r="NOJ12" s="112"/>
      <c r="NOK12" s="132"/>
      <c r="NOL12" s="112"/>
      <c r="NOM12" s="133"/>
      <c r="NON12" s="133"/>
      <c r="NOO12" s="134"/>
      <c r="NOP12" s="131"/>
      <c r="NOQ12" s="101"/>
      <c r="NOR12" s="101"/>
      <c r="NOS12" s="132"/>
      <c r="NOT12" s="112"/>
      <c r="NOU12" s="132"/>
      <c r="NOV12" s="112"/>
      <c r="NOW12" s="132"/>
      <c r="NOX12" s="112"/>
      <c r="NOY12" s="132"/>
      <c r="NOZ12" s="112"/>
      <c r="NPA12" s="133"/>
      <c r="NPB12" s="133"/>
      <c r="NPC12" s="134"/>
      <c r="NPD12" s="131"/>
      <c r="NPE12" s="101"/>
      <c r="NPF12" s="101"/>
      <c r="NPG12" s="132"/>
      <c r="NPH12" s="112"/>
      <c r="NPI12" s="132"/>
      <c r="NPJ12" s="112"/>
      <c r="NPK12" s="132"/>
      <c r="NPL12" s="112"/>
      <c r="NPM12" s="132"/>
      <c r="NPN12" s="112"/>
      <c r="NPO12" s="133"/>
      <c r="NPP12" s="133"/>
      <c r="NPQ12" s="134"/>
      <c r="NPR12" s="131"/>
      <c r="NPS12" s="101"/>
      <c r="NPT12" s="101"/>
      <c r="NPU12" s="132"/>
      <c r="NPV12" s="112"/>
      <c r="NPW12" s="132"/>
      <c r="NPX12" s="112"/>
      <c r="NPY12" s="132"/>
      <c r="NPZ12" s="112"/>
      <c r="NQA12" s="132"/>
      <c r="NQB12" s="112"/>
      <c r="NQC12" s="133"/>
      <c r="NQD12" s="133"/>
      <c r="NQE12" s="134"/>
      <c r="NQF12" s="131"/>
      <c r="NQG12" s="101"/>
      <c r="NQH12" s="101"/>
      <c r="NQI12" s="132"/>
      <c r="NQJ12" s="112"/>
      <c r="NQK12" s="132"/>
      <c r="NQL12" s="112"/>
      <c r="NQM12" s="132"/>
      <c r="NQN12" s="112"/>
      <c r="NQO12" s="132"/>
      <c r="NQP12" s="112"/>
      <c r="NQQ12" s="133"/>
      <c r="NQR12" s="133"/>
      <c r="NQS12" s="134"/>
      <c r="NQT12" s="131"/>
      <c r="NQU12" s="101"/>
      <c r="NQV12" s="101"/>
      <c r="NQW12" s="132"/>
      <c r="NQX12" s="112"/>
      <c r="NQY12" s="132"/>
      <c r="NQZ12" s="112"/>
      <c r="NRA12" s="132"/>
      <c r="NRB12" s="112"/>
      <c r="NRC12" s="132"/>
      <c r="NRD12" s="112"/>
      <c r="NRE12" s="133"/>
      <c r="NRF12" s="133"/>
      <c r="NRG12" s="134"/>
      <c r="NRH12" s="131"/>
      <c r="NRI12" s="101"/>
      <c r="NRJ12" s="101"/>
      <c r="NRK12" s="132"/>
      <c r="NRL12" s="112"/>
      <c r="NRM12" s="132"/>
      <c r="NRN12" s="112"/>
      <c r="NRO12" s="132"/>
      <c r="NRP12" s="112"/>
      <c r="NRQ12" s="132"/>
      <c r="NRR12" s="112"/>
      <c r="NRS12" s="133"/>
      <c r="NRT12" s="133"/>
      <c r="NRU12" s="134"/>
      <c r="NRV12" s="131"/>
      <c r="NRW12" s="101"/>
      <c r="NRX12" s="101"/>
      <c r="NRY12" s="132"/>
      <c r="NRZ12" s="112"/>
      <c r="NSA12" s="132"/>
      <c r="NSB12" s="112"/>
      <c r="NSC12" s="132"/>
      <c r="NSD12" s="112"/>
      <c r="NSE12" s="132"/>
      <c r="NSF12" s="112"/>
      <c r="NSG12" s="133"/>
      <c r="NSH12" s="133"/>
      <c r="NSI12" s="134"/>
      <c r="NSJ12" s="131"/>
      <c r="NSK12" s="101"/>
      <c r="NSL12" s="101"/>
      <c r="NSM12" s="132"/>
      <c r="NSN12" s="112"/>
      <c r="NSO12" s="132"/>
      <c r="NSP12" s="112"/>
      <c r="NSQ12" s="132"/>
      <c r="NSR12" s="112"/>
      <c r="NSS12" s="132"/>
      <c r="NST12" s="112"/>
      <c r="NSU12" s="133"/>
      <c r="NSV12" s="133"/>
      <c r="NSW12" s="134"/>
      <c r="NSX12" s="131"/>
      <c r="NSY12" s="101"/>
      <c r="NSZ12" s="101"/>
      <c r="NTA12" s="132"/>
      <c r="NTB12" s="112"/>
      <c r="NTC12" s="132"/>
      <c r="NTD12" s="112"/>
      <c r="NTE12" s="132"/>
      <c r="NTF12" s="112"/>
      <c r="NTG12" s="132"/>
      <c r="NTH12" s="112"/>
      <c r="NTI12" s="133"/>
      <c r="NTJ12" s="133"/>
      <c r="NTK12" s="134"/>
      <c r="NTL12" s="131"/>
      <c r="NTM12" s="101"/>
      <c r="NTN12" s="101"/>
      <c r="NTO12" s="132"/>
      <c r="NTP12" s="112"/>
      <c r="NTQ12" s="132"/>
      <c r="NTR12" s="112"/>
      <c r="NTS12" s="132"/>
      <c r="NTT12" s="112"/>
      <c r="NTU12" s="132"/>
      <c r="NTV12" s="112"/>
      <c r="NTW12" s="133"/>
      <c r="NTX12" s="133"/>
      <c r="NTY12" s="134"/>
      <c r="NTZ12" s="131"/>
      <c r="NUA12" s="101"/>
      <c r="NUB12" s="101"/>
      <c r="NUC12" s="132"/>
      <c r="NUD12" s="112"/>
      <c r="NUE12" s="132"/>
      <c r="NUF12" s="112"/>
      <c r="NUG12" s="132"/>
      <c r="NUH12" s="112"/>
      <c r="NUI12" s="132"/>
      <c r="NUJ12" s="112"/>
      <c r="NUK12" s="133"/>
      <c r="NUL12" s="133"/>
      <c r="NUM12" s="134"/>
      <c r="NUN12" s="131"/>
      <c r="NUO12" s="101"/>
      <c r="NUP12" s="101"/>
      <c r="NUQ12" s="132"/>
      <c r="NUR12" s="112"/>
      <c r="NUS12" s="132"/>
      <c r="NUT12" s="112"/>
      <c r="NUU12" s="132"/>
      <c r="NUV12" s="112"/>
      <c r="NUW12" s="132"/>
      <c r="NUX12" s="112"/>
      <c r="NUY12" s="133"/>
      <c r="NUZ12" s="133"/>
      <c r="NVA12" s="134"/>
      <c r="NVB12" s="131"/>
      <c r="NVC12" s="101"/>
      <c r="NVD12" s="101"/>
      <c r="NVE12" s="132"/>
      <c r="NVF12" s="112"/>
      <c r="NVG12" s="132"/>
      <c r="NVH12" s="112"/>
      <c r="NVI12" s="132"/>
      <c r="NVJ12" s="112"/>
      <c r="NVK12" s="132"/>
      <c r="NVL12" s="112"/>
      <c r="NVM12" s="133"/>
      <c r="NVN12" s="133"/>
      <c r="NVO12" s="134"/>
      <c r="NVP12" s="131"/>
      <c r="NVQ12" s="101"/>
      <c r="NVR12" s="101"/>
      <c r="NVS12" s="132"/>
      <c r="NVT12" s="112"/>
      <c r="NVU12" s="132"/>
      <c r="NVV12" s="112"/>
      <c r="NVW12" s="132"/>
      <c r="NVX12" s="112"/>
      <c r="NVY12" s="132"/>
      <c r="NVZ12" s="112"/>
      <c r="NWA12" s="133"/>
      <c r="NWB12" s="133"/>
      <c r="NWC12" s="134"/>
      <c r="NWD12" s="131"/>
      <c r="NWE12" s="101"/>
      <c r="NWF12" s="101"/>
      <c r="NWG12" s="132"/>
      <c r="NWH12" s="112"/>
      <c r="NWI12" s="132"/>
      <c r="NWJ12" s="112"/>
      <c r="NWK12" s="132"/>
      <c r="NWL12" s="112"/>
      <c r="NWM12" s="132"/>
      <c r="NWN12" s="112"/>
      <c r="NWO12" s="133"/>
      <c r="NWP12" s="133"/>
      <c r="NWQ12" s="134"/>
      <c r="NWR12" s="131"/>
      <c r="NWS12" s="101"/>
      <c r="NWT12" s="101"/>
      <c r="NWU12" s="132"/>
      <c r="NWV12" s="112"/>
      <c r="NWW12" s="132"/>
      <c r="NWX12" s="112"/>
      <c r="NWY12" s="132"/>
      <c r="NWZ12" s="112"/>
      <c r="NXA12" s="132"/>
      <c r="NXB12" s="112"/>
      <c r="NXC12" s="133"/>
      <c r="NXD12" s="133"/>
      <c r="NXE12" s="134"/>
      <c r="NXF12" s="131"/>
      <c r="NXG12" s="101"/>
      <c r="NXH12" s="101"/>
      <c r="NXI12" s="132"/>
      <c r="NXJ12" s="112"/>
      <c r="NXK12" s="132"/>
      <c r="NXL12" s="112"/>
      <c r="NXM12" s="132"/>
      <c r="NXN12" s="112"/>
      <c r="NXO12" s="132"/>
      <c r="NXP12" s="112"/>
      <c r="NXQ12" s="133"/>
      <c r="NXR12" s="133"/>
      <c r="NXS12" s="134"/>
      <c r="NXT12" s="131"/>
      <c r="NXU12" s="101"/>
      <c r="NXV12" s="101"/>
      <c r="NXW12" s="132"/>
      <c r="NXX12" s="112"/>
      <c r="NXY12" s="132"/>
      <c r="NXZ12" s="112"/>
      <c r="NYA12" s="132"/>
      <c r="NYB12" s="112"/>
      <c r="NYC12" s="132"/>
      <c r="NYD12" s="112"/>
      <c r="NYE12" s="133"/>
      <c r="NYF12" s="133"/>
      <c r="NYG12" s="134"/>
      <c r="NYH12" s="131"/>
      <c r="NYI12" s="101"/>
      <c r="NYJ12" s="101"/>
      <c r="NYK12" s="132"/>
      <c r="NYL12" s="112"/>
      <c r="NYM12" s="132"/>
      <c r="NYN12" s="112"/>
      <c r="NYO12" s="132"/>
      <c r="NYP12" s="112"/>
      <c r="NYQ12" s="132"/>
      <c r="NYR12" s="112"/>
      <c r="NYS12" s="133"/>
      <c r="NYT12" s="133"/>
      <c r="NYU12" s="134"/>
      <c r="NYV12" s="131"/>
      <c r="NYW12" s="101"/>
      <c r="NYX12" s="101"/>
      <c r="NYY12" s="132"/>
      <c r="NYZ12" s="112"/>
      <c r="NZA12" s="132"/>
      <c r="NZB12" s="112"/>
      <c r="NZC12" s="132"/>
      <c r="NZD12" s="112"/>
      <c r="NZE12" s="132"/>
      <c r="NZF12" s="112"/>
      <c r="NZG12" s="133"/>
      <c r="NZH12" s="133"/>
      <c r="NZI12" s="134"/>
      <c r="NZJ12" s="131"/>
      <c r="NZK12" s="101"/>
      <c r="NZL12" s="101"/>
      <c r="NZM12" s="132"/>
      <c r="NZN12" s="112"/>
      <c r="NZO12" s="132"/>
      <c r="NZP12" s="112"/>
      <c r="NZQ12" s="132"/>
      <c r="NZR12" s="112"/>
      <c r="NZS12" s="132"/>
      <c r="NZT12" s="112"/>
      <c r="NZU12" s="133"/>
      <c r="NZV12" s="133"/>
      <c r="NZW12" s="134"/>
      <c r="NZX12" s="131"/>
      <c r="NZY12" s="101"/>
      <c r="NZZ12" s="101"/>
      <c r="OAA12" s="132"/>
      <c r="OAB12" s="112"/>
      <c r="OAC12" s="132"/>
      <c r="OAD12" s="112"/>
      <c r="OAE12" s="132"/>
      <c r="OAF12" s="112"/>
      <c r="OAG12" s="132"/>
      <c r="OAH12" s="112"/>
      <c r="OAI12" s="133"/>
      <c r="OAJ12" s="133"/>
      <c r="OAK12" s="134"/>
      <c r="OAL12" s="131"/>
      <c r="OAM12" s="101"/>
      <c r="OAN12" s="101"/>
      <c r="OAO12" s="132"/>
      <c r="OAP12" s="112"/>
      <c r="OAQ12" s="132"/>
      <c r="OAR12" s="112"/>
      <c r="OAS12" s="132"/>
      <c r="OAT12" s="112"/>
      <c r="OAU12" s="132"/>
      <c r="OAV12" s="112"/>
      <c r="OAW12" s="133"/>
      <c r="OAX12" s="133"/>
      <c r="OAY12" s="134"/>
      <c r="OAZ12" s="131"/>
      <c r="OBA12" s="101"/>
      <c r="OBB12" s="101"/>
      <c r="OBC12" s="132"/>
      <c r="OBD12" s="112"/>
      <c r="OBE12" s="132"/>
      <c r="OBF12" s="112"/>
      <c r="OBG12" s="132"/>
      <c r="OBH12" s="112"/>
      <c r="OBI12" s="132"/>
      <c r="OBJ12" s="112"/>
      <c r="OBK12" s="133"/>
      <c r="OBL12" s="133"/>
      <c r="OBM12" s="134"/>
      <c r="OBN12" s="131"/>
      <c r="OBO12" s="101"/>
      <c r="OBP12" s="101"/>
      <c r="OBQ12" s="132"/>
      <c r="OBR12" s="112"/>
      <c r="OBS12" s="132"/>
      <c r="OBT12" s="112"/>
      <c r="OBU12" s="132"/>
      <c r="OBV12" s="112"/>
      <c r="OBW12" s="132"/>
      <c r="OBX12" s="112"/>
      <c r="OBY12" s="133"/>
      <c r="OBZ12" s="133"/>
      <c r="OCA12" s="134"/>
      <c r="OCB12" s="131"/>
      <c r="OCC12" s="101"/>
      <c r="OCD12" s="101"/>
      <c r="OCE12" s="132"/>
      <c r="OCF12" s="112"/>
      <c r="OCG12" s="132"/>
      <c r="OCH12" s="112"/>
      <c r="OCI12" s="132"/>
      <c r="OCJ12" s="112"/>
      <c r="OCK12" s="132"/>
      <c r="OCL12" s="112"/>
      <c r="OCM12" s="133"/>
      <c r="OCN12" s="133"/>
      <c r="OCO12" s="134"/>
      <c r="OCP12" s="131"/>
      <c r="OCQ12" s="101"/>
      <c r="OCR12" s="101"/>
      <c r="OCS12" s="132"/>
      <c r="OCT12" s="112"/>
      <c r="OCU12" s="132"/>
      <c r="OCV12" s="112"/>
      <c r="OCW12" s="132"/>
      <c r="OCX12" s="112"/>
      <c r="OCY12" s="132"/>
      <c r="OCZ12" s="112"/>
      <c r="ODA12" s="133"/>
      <c r="ODB12" s="133"/>
      <c r="ODC12" s="134"/>
      <c r="ODD12" s="131"/>
      <c r="ODE12" s="101"/>
      <c r="ODF12" s="101"/>
      <c r="ODG12" s="132"/>
      <c r="ODH12" s="112"/>
      <c r="ODI12" s="132"/>
      <c r="ODJ12" s="112"/>
      <c r="ODK12" s="132"/>
      <c r="ODL12" s="112"/>
      <c r="ODM12" s="132"/>
      <c r="ODN12" s="112"/>
      <c r="ODO12" s="133"/>
      <c r="ODP12" s="133"/>
      <c r="ODQ12" s="134"/>
      <c r="ODR12" s="131"/>
      <c r="ODS12" s="101"/>
      <c r="ODT12" s="101"/>
      <c r="ODU12" s="132"/>
      <c r="ODV12" s="112"/>
      <c r="ODW12" s="132"/>
      <c r="ODX12" s="112"/>
      <c r="ODY12" s="132"/>
      <c r="ODZ12" s="112"/>
      <c r="OEA12" s="132"/>
      <c r="OEB12" s="112"/>
      <c r="OEC12" s="133"/>
      <c r="OED12" s="133"/>
      <c r="OEE12" s="134"/>
      <c r="OEF12" s="131"/>
      <c r="OEG12" s="101"/>
      <c r="OEH12" s="101"/>
      <c r="OEI12" s="132"/>
      <c r="OEJ12" s="112"/>
      <c r="OEK12" s="132"/>
      <c r="OEL12" s="112"/>
      <c r="OEM12" s="132"/>
      <c r="OEN12" s="112"/>
      <c r="OEO12" s="132"/>
      <c r="OEP12" s="112"/>
      <c r="OEQ12" s="133"/>
      <c r="OER12" s="133"/>
      <c r="OES12" s="134"/>
      <c r="OET12" s="131"/>
      <c r="OEU12" s="101"/>
      <c r="OEV12" s="101"/>
      <c r="OEW12" s="132"/>
      <c r="OEX12" s="112"/>
      <c r="OEY12" s="132"/>
      <c r="OEZ12" s="112"/>
      <c r="OFA12" s="132"/>
      <c r="OFB12" s="112"/>
      <c r="OFC12" s="132"/>
      <c r="OFD12" s="112"/>
      <c r="OFE12" s="133"/>
      <c r="OFF12" s="133"/>
      <c r="OFG12" s="134"/>
      <c r="OFH12" s="131"/>
      <c r="OFI12" s="101"/>
      <c r="OFJ12" s="101"/>
      <c r="OFK12" s="132"/>
      <c r="OFL12" s="112"/>
      <c r="OFM12" s="132"/>
      <c r="OFN12" s="112"/>
      <c r="OFO12" s="132"/>
      <c r="OFP12" s="112"/>
      <c r="OFQ12" s="132"/>
      <c r="OFR12" s="112"/>
      <c r="OFS12" s="133"/>
      <c r="OFT12" s="133"/>
      <c r="OFU12" s="134"/>
      <c r="OFV12" s="131"/>
      <c r="OFW12" s="101"/>
      <c r="OFX12" s="101"/>
      <c r="OFY12" s="132"/>
      <c r="OFZ12" s="112"/>
      <c r="OGA12" s="132"/>
      <c r="OGB12" s="112"/>
      <c r="OGC12" s="132"/>
      <c r="OGD12" s="112"/>
      <c r="OGE12" s="132"/>
      <c r="OGF12" s="112"/>
      <c r="OGG12" s="133"/>
      <c r="OGH12" s="133"/>
      <c r="OGI12" s="134"/>
      <c r="OGJ12" s="131"/>
      <c r="OGK12" s="101"/>
      <c r="OGL12" s="101"/>
      <c r="OGM12" s="132"/>
      <c r="OGN12" s="112"/>
      <c r="OGO12" s="132"/>
      <c r="OGP12" s="112"/>
      <c r="OGQ12" s="132"/>
      <c r="OGR12" s="112"/>
      <c r="OGS12" s="132"/>
      <c r="OGT12" s="112"/>
      <c r="OGU12" s="133"/>
      <c r="OGV12" s="133"/>
      <c r="OGW12" s="134"/>
      <c r="OGX12" s="131"/>
      <c r="OGY12" s="101"/>
      <c r="OGZ12" s="101"/>
      <c r="OHA12" s="132"/>
      <c r="OHB12" s="112"/>
      <c r="OHC12" s="132"/>
      <c r="OHD12" s="112"/>
      <c r="OHE12" s="132"/>
      <c r="OHF12" s="112"/>
      <c r="OHG12" s="132"/>
      <c r="OHH12" s="112"/>
      <c r="OHI12" s="133"/>
      <c r="OHJ12" s="133"/>
      <c r="OHK12" s="134"/>
      <c r="OHL12" s="131"/>
      <c r="OHM12" s="101"/>
      <c r="OHN12" s="101"/>
      <c r="OHO12" s="132"/>
      <c r="OHP12" s="112"/>
      <c r="OHQ12" s="132"/>
      <c r="OHR12" s="112"/>
      <c r="OHS12" s="132"/>
      <c r="OHT12" s="112"/>
      <c r="OHU12" s="132"/>
      <c r="OHV12" s="112"/>
      <c r="OHW12" s="133"/>
      <c r="OHX12" s="133"/>
      <c r="OHY12" s="134"/>
      <c r="OHZ12" s="131"/>
      <c r="OIA12" s="101"/>
      <c r="OIB12" s="101"/>
      <c r="OIC12" s="132"/>
      <c r="OID12" s="112"/>
      <c r="OIE12" s="132"/>
      <c r="OIF12" s="112"/>
      <c r="OIG12" s="132"/>
      <c r="OIH12" s="112"/>
      <c r="OII12" s="132"/>
      <c r="OIJ12" s="112"/>
      <c r="OIK12" s="133"/>
      <c r="OIL12" s="133"/>
      <c r="OIM12" s="134"/>
      <c r="OIN12" s="131"/>
      <c r="OIO12" s="101"/>
      <c r="OIP12" s="101"/>
      <c r="OIQ12" s="132"/>
      <c r="OIR12" s="112"/>
      <c r="OIS12" s="132"/>
      <c r="OIT12" s="112"/>
      <c r="OIU12" s="132"/>
      <c r="OIV12" s="112"/>
      <c r="OIW12" s="132"/>
      <c r="OIX12" s="112"/>
      <c r="OIY12" s="133"/>
      <c r="OIZ12" s="133"/>
      <c r="OJA12" s="134"/>
      <c r="OJB12" s="131"/>
      <c r="OJC12" s="101"/>
      <c r="OJD12" s="101"/>
      <c r="OJE12" s="132"/>
      <c r="OJF12" s="112"/>
      <c r="OJG12" s="132"/>
      <c r="OJH12" s="112"/>
      <c r="OJI12" s="132"/>
      <c r="OJJ12" s="112"/>
      <c r="OJK12" s="132"/>
      <c r="OJL12" s="112"/>
      <c r="OJM12" s="133"/>
      <c r="OJN12" s="133"/>
      <c r="OJO12" s="134"/>
      <c r="OJP12" s="131"/>
      <c r="OJQ12" s="101"/>
      <c r="OJR12" s="101"/>
      <c r="OJS12" s="132"/>
      <c r="OJT12" s="112"/>
      <c r="OJU12" s="132"/>
      <c r="OJV12" s="112"/>
      <c r="OJW12" s="132"/>
      <c r="OJX12" s="112"/>
      <c r="OJY12" s="132"/>
      <c r="OJZ12" s="112"/>
      <c r="OKA12" s="133"/>
      <c r="OKB12" s="133"/>
      <c r="OKC12" s="134"/>
      <c r="OKD12" s="131"/>
      <c r="OKE12" s="101"/>
      <c r="OKF12" s="101"/>
      <c r="OKG12" s="132"/>
      <c r="OKH12" s="112"/>
      <c r="OKI12" s="132"/>
      <c r="OKJ12" s="112"/>
      <c r="OKK12" s="132"/>
      <c r="OKL12" s="112"/>
      <c r="OKM12" s="132"/>
      <c r="OKN12" s="112"/>
      <c r="OKO12" s="133"/>
      <c r="OKP12" s="133"/>
      <c r="OKQ12" s="134"/>
      <c r="OKR12" s="131"/>
      <c r="OKS12" s="101"/>
      <c r="OKT12" s="101"/>
      <c r="OKU12" s="132"/>
      <c r="OKV12" s="112"/>
      <c r="OKW12" s="132"/>
      <c r="OKX12" s="112"/>
      <c r="OKY12" s="132"/>
      <c r="OKZ12" s="112"/>
      <c r="OLA12" s="132"/>
      <c r="OLB12" s="112"/>
      <c r="OLC12" s="133"/>
      <c r="OLD12" s="133"/>
      <c r="OLE12" s="134"/>
      <c r="OLF12" s="131"/>
      <c r="OLG12" s="101"/>
      <c r="OLH12" s="101"/>
      <c r="OLI12" s="132"/>
      <c r="OLJ12" s="112"/>
      <c r="OLK12" s="132"/>
      <c r="OLL12" s="112"/>
      <c r="OLM12" s="132"/>
      <c r="OLN12" s="112"/>
      <c r="OLO12" s="132"/>
      <c r="OLP12" s="112"/>
      <c r="OLQ12" s="133"/>
      <c r="OLR12" s="133"/>
      <c r="OLS12" s="134"/>
      <c r="OLT12" s="131"/>
      <c r="OLU12" s="101"/>
      <c r="OLV12" s="101"/>
      <c r="OLW12" s="132"/>
      <c r="OLX12" s="112"/>
      <c r="OLY12" s="132"/>
      <c r="OLZ12" s="112"/>
      <c r="OMA12" s="132"/>
      <c r="OMB12" s="112"/>
      <c r="OMC12" s="132"/>
      <c r="OMD12" s="112"/>
      <c r="OME12" s="133"/>
      <c r="OMF12" s="133"/>
      <c r="OMG12" s="134"/>
      <c r="OMH12" s="131"/>
      <c r="OMI12" s="101"/>
      <c r="OMJ12" s="101"/>
      <c r="OMK12" s="132"/>
      <c r="OML12" s="112"/>
      <c r="OMM12" s="132"/>
      <c r="OMN12" s="112"/>
      <c r="OMO12" s="132"/>
      <c r="OMP12" s="112"/>
      <c r="OMQ12" s="132"/>
      <c r="OMR12" s="112"/>
      <c r="OMS12" s="133"/>
      <c r="OMT12" s="133"/>
      <c r="OMU12" s="134"/>
      <c r="OMV12" s="131"/>
      <c r="OMW12" s="101"/>
      <c r="OMX12" s="101"/>
      <c r="OMY12" s="132"/>
      <c r="OMZ12" s="112"/>
      <c r="ONA12" s="132"/>
      <c r="ONB12" s="112"/>
      <c r="ONC12" s="132"/>
      <c r="OND12" s="112"/>
      <c r="ONE12" s="132"/>
      <c r="ONF12" s="112"/>
      <c r="ONG12" s="133"/>
      <c r="ONH12" s="133"/>
      <c r="ONI12" s="134"/>
      <c r="ONJ12" s="131"/>
      <c r="ONK12" s="101"/>
      <c r="ONL12" s="101"/>
      <c r="ONM12" s="132"/>
      <c r="ONN12" s="112"/>
      <c r="ONO12" s="132"/>
      <c r="ONP12" s="112"/>
      <c r="ONQ12" s="132"/>
      <c r="ONR12" s="112"/>
      <c r="ONS12" s="132"/>
      <c r="ONT12" s="112"/>
      <c r="ONU12" s="133"/>
      <c r="ONV12" s="133"/>
      <c r="ONW12" s="134"/>
      <c r="ONX12" s="131"/>
      <c r="ONY12" s="101"/>
      <c r="ONZ12" s="101"/>
      <c r="OOA12" s="132"/>
      <c r="OOB12" s="112"/>
      <c r="OOC12" s="132"/>
      <c r="OOD12" s="112"/>
      <c r="OOE12" s="132"/>
      <c r="OOF12" s="112"/>
      <c r="OOG12" s="132"/>
      <c r="OOH12" s="112"/>
      <c r="OOI12" s="133"/>
      <c r="OOJ12" s="133"/>
      <c r="OOK12" s="134"/>
      <c r="OOL12" s="131"/>
      <c r="OOM12" s="101"/>
      <c r="OON12" s="101"/>
      <c r="OOO12" s="132"/>
      <c r="OOP12" s="112"/>
      <c r="OOQ12" s="132"/>
      <c r="OOR12" s="112"/>
      <c r="OOS12" s="132"/>
      <c r="OOT12" s="112"/>
      <c r="OOU12" s="132"/>
      <c r="OOV12" s="112"/>
      <c r="OOW12" s="133"/>
      <c r="OOX12" s="133"/>
      <c r="OOY12" s="134"/>
      <c r="OOZ12" s="131"/>
      <c r="OPA12" s="101"/>
      <c r="OPB12" s="101"/>
      <c r="OPC12" s="132"/>
      <c r="OPD12" s="112"/>
      <c r="OPE12" s="132"/>
      <c r="OPF12" s="112"/>
      <c r="OPG12" s="132"/>
      <c r="OPH12" s="112"/>
      <c r="OPI12" s="132"/>
      <c r="OPJ12" s="112"/>
      <c r="OPK12" s="133"/>
      <c r="OPL12" s="133"/>
      <c r="OPM12" s="134"/>
      <c r="OPN12" s="131"/>
      <c r="OPO12" s="101"/>
      <c r="OPP12" s="101"/>
      <c r="OPQ12" s="132"/>
      <c r="OPR12" s="112"/>
      <c r="OPS12" s="132"/>
      <c r="OPT12" s="112"/>
      <c r="OPU12" s="132"/>
      <c r="OPV12" s="112"/>
      <c r="OPW12" s="132"/>
      <c r="OPX12" s="112"/>
      <c r="OPY12" s="133"/>
      <c r="OPZ12" s="133"/>
      <c r="OQA12" s="134"/>
      <c r="OQB12" s="131"/>
      <c r="OQC12" s="101"/>
      <c r="OQD12" s="101"/>
      <c r="OQE12" s="132"/>
      <c r="OQF12" s="112"/>
      <c r="OQG12" s="132"/>
      <c r="OQH12" s="112"/>
      <c r="OQI12" s="132"/>
      <c r="OQJ12" s="112"/>
      <c r="OQK12" s="132"/>
      <c r="OQL12" s="112"/>
      <c r="OQM12" s="133"/>
      <c r="OQN12" s="133"/>
      <c r="OQO12" s="134"/>
      <c r="OQP12" s="131"/>
      <c r="OQQ12" s="101"/>
      <c r="OQR12" s="101"/>
      <c r="OQS12" s="132"/>
      <c r="OQT12" s="112"/>
      <c r="OQU12" s="132"/>
      <c r="OQV12" s="112"/>
      <c r="OQW12" s="132"/>
      <c r="OQX12" s="112"/>
      <c r="OQY12" s="132"/>
      <c r="OQZ12" s="112"/>
      <c r="ORA12" s="133"/>
      <c r="ORB12" s="133"/>
      <c r="ORC12" s="134"/>
      <c r="ORD12" s="131"/>
      <c r="ORE12" s="101"/>
      <c r="ORF12" s="101"/>
      <c r="ORG12" s="132"/>
      <c r="ORH12" s="112"/>
      <c r="ORI12" s="132"/>
      <c r="ORJ12" s="112"/>
      <c r="ORK12" s="132"/>
      <c r="ORL12" s="112"/>
      <c r="ORM12" s="132"/>
      <c r="ORN12" s="112"/>
      <c r="ORO12" s="133"/>
      <c r="ORP12" s="133"/>
      <c r="ORQ12" s="134"/>
      <c r="ORR12" s="131"/>
      <c r="ORS12" s="101"/>
      <c r="ORT12" s="101"/>
      <c r="ORU12" s="132"/>
      <c r="ORV12" s="112"/>
      <c r="ORW12" s="132"/>
      <c r="ORX12" s="112"/>
      <c r="ORY12" s="132"/>
      <c r="ORZ12" s="112"/>
      <c r="OSA12" s="132"/>
      <c r="OSB12" s="112"/>
      <c r="OSC12" s="133"/>
      <c r="OSD12" s="133"/>
      <c r="OSE12" s="134"/>
      <c r="OSF12" s="131"/>
      <c r="OSG12" s="101"/>
      <c r="OSH12" s="101"/>
      <c r="OSI12" s="132"/>
      <c r="OSJ12" s="112"/>
      <c r="OSK12" s="132"/>
      <c r="OSL12" s="112"/>
      <c r="OSM12" s="132"/>
      <c r="OSN12" s="112"/>
      <c r="OSO12" s="132"/>
      <c r="OSP12" s="112"/>
      <c r="OSQ12" s="133"/>
      <c r="OSR12" s="133"/>
      <c r="OSS12" s="134"/>
      <c r="OST12" s="131"/>
      <c r="OSU12" s="101"/>
      <c r="OSV12" s="101"/>
      <c r="OSW12" s="132"/>
      <c r="OSX12" s="112"/>
      <c r="OSY12" s="132"/>
      <c r="OSZ12" s="112"/>
      <c r="OTA12" s="132"/>
      <c r="OTB12" s="112"/>
      <c r="OTC12" s="132"/>
      <c r="OTD12" s="112"/>
      <c r="OTE12" s="133"/>
      <c r="OTF12" s="133"/>
      <c r="OTG12" s="134"/>
      <c r="OTH12" s="131"/>
      <c r="OTI12" s="101"/>
      <c r="OTJ12" s="101"/>
      <c r="OTK12" s="132"/>
      <c r="OTL12" s="112"/>
      <c r="OTM12" s="132"/>
      <c r="OTN12" s="112"/>
      <c r="OTO12" s="132"/>
      <c r="OTP12" s="112"/>
      <c r="OTQ12" s="132"/>
      <c r="OTR12" s="112"/>
      <c r="OTS12" s="133"/>
      <c r="OTT12" s="133"/>
      <c r="OTU12" s="134"/>
      <c r="OTV12" s="131"/>
      <c r="OTW12" s="101"/>
      <c r="OTX12" s="101"/>
      <c r="OTY12" s="132"/>
      <c r="OTZ12" s="112"/>
      <c r="OUA12" s="132"/>
      <c r="OUB12" s="112"/>
      <c r="OUC12" s="132"/>
      <c r="OUD12" s="112"/>
      <c r="OUE12" s="132"/>
      <c r="OUF12" s="112"/>
      <c r="OUG12" s="133"/>
      <c r="OUH12" s="133"/>
      <c r="OUI12" s="134"/>
      <c r="OUJ12" s="131"/>
      <c r="OUK12" s="101"/>
      <c r="OUL12" s="101"/>
      <c r="OUM12" s="132"/>
      <c r="OUN12" s="112"/>
      <c r="OUO12" s="132"/>
      <c r="OUP12" s="112"/>
      <c r="OUQ12" s="132"/>
      <c r="OUR12" s="112"/>
      <c r="OUS12" s="132"/>
      <c r="OUT12" s="112"/>
      <c r="OUU12" s="133"/>
      <c r="OUV12" s="133"/>
      <c r="OUW12" s="134"/>
      <c r="OUX12" s="131"/>
      <c r="OUY12" s="101"/>
      <c r="OUZ12" s="101"/>
      <c r="OVA12" s="132"/>
      <c r="OVB12" s="112"/>
      <c r="OVC12" s="132"/>
      <c r="OVD12" s="112"/>
      <c r="OVE12" s="132"/>
      <c r="OVF12" s="112"/>
      <c r="OVG12" s="132"/>
      <c r="OVH12" s="112"/>
      <c r="OVI12" s="133"/>
      <c r="OVJ12" s="133"/>
      <c r="OVK12" s="134"/>
      <c r="OVL12" s="131"/>
      <c r="OVM12" s="101"/>
      <c r="OVN12" s="101"/>
      <c r="OVO12" s="132"/>
      <c r="OVP12" s="112"/>
      <c r="OVQ12" s="132"/>
      <c r="OVR12" s="112"/>
      <c r="OVS12" s="132"/>
      <c r="OVT12" s="112"/>
      <c r="OVU12" s="132"/>
      <c r="OVV12" s="112"/>
      <c r="OVW12" s="133"/>
      <c r="OVX12" s="133"/>
      <c r="OVY12" s="134"/>
      <c r="OVZ12" s="131"/>
      <c r="OWA12" s="101"/>
      <c r="OWB12" s="101"/>
      <c r="OWC12" s="132"/>
      <c r="OWD12" s="112"/>
      <c r="OWE12" s="132"/>
      <c r="OWF12" s="112"/>
      <c r="OWG12" s="132"/>
      <c r="OWH12" s="112"/>
      <c r="OWI12" s="132"/>
      <c r="OWJ12" s="112"/>
      <c r="OWK12" s="133"/>
      <c r="OWL12" s="133"/>
      <c r="OWM12" s="134"/>
      <c r="OWN12" s="131"/>
      <c r="OWO12" s="101"/>
      <c r="OWP12" s="101"/>
      <c r="OWQ12" s="132"/>
      <c r="OWR12" s="112"/>
      <c r="OWS12" s="132"/>
      <c r="OWT12" s="112"/>
      <c r="OWU12" s="132"/>
      <c r="OWV12" s="112"/>
      <c r="OWW12" s="132"/>
      <c r="OWX12" s="112"/>
      <c r="OWY12" s="133"/>
      <c r="OWZ12" s="133"/>
      <c r="OXA12" s="134"/>
      <c r="OXB12" s="131"/>
      <c r="OXC12" s="101"/>
      <c r="OXD12" s="101"/>
      <c r="OXE12" s="132"/>
      <c r="OXF12" s="112"/>
      <c r="OXG12" s="132"/>
      <c r="OXH12" s="112"/>
      <c r="OXI12" s="132"/>
      <c r="OXJ12" s="112"/>
      <c r="OXK12" s="132"/>
      <c r="OXL12" s="112"/>
      <c r="OXM12" s="133"/>
      <c r="OXN12" s="133"/>
      <c r="OXO12" s="134"/>
      <c r="OXP12" s="131"/>
      <c r="OXQ12" s="101"/>
      <c r="OXR12" s="101"/>
      <c r="OXS12" s="132"/>
      <c r="OXT12" s="112"/>
      <c r="OXU12" s="132"/>
      <c r="OXV12" s="112"/>
      <c r="OXW12" s="132"/>
      <c r="OXX12" s="112"/>
      <c r="OXY12" s="132"/>
      <c r="OXZ12" s="112"/>
      <c r="OYA12" s="133"/>
      <c r="OYB12" s="133"/>
      <c r="OYC12" s="134"/>
      <c r="OYD12" s="131"/>
      <c r="OYE12" s="101"/>
      <c r="OYF12" s="101"/>
      <c r="OYG12" s="132"/>
      <c r="OYH12" s="112"/>
      <c r="OYI12" s="132"/>
      <c r="OYJ12" s="112"/>
      <c r="OYK12" s="132"/>
      <c r="OYL12" s="112"/>
      <c r="OYM12" s="132"/>
      <c r="OYN12" s="112"/>
      <c r="OYO12" s="133"/>
      <c r="OYP12" s="133"/>
      <c r="OYQ12" s="134"/>
      <c r="OYR12" s="131"/>
      <c r="OYS12" s="101"/>
      <c r="OYT12" s="101"/>
      <c r="OYU12" s="132"/>
      <c r="OYV12" s="112"/>
      <c r="OYW12" s="132"/>
      <c r="OYX12" s="112"/>
      <c r="OYY12" s="132"/>
      <c r="OYZ12" s="112"/>
      <c r="OZA12" s="132"/>
      <c r="OZB12" s="112"/>
      <c r="OZC12" s="133"/>
      <c r="OZD12" s="133"/>
      <c r="OZE12" s="134"/>
      <c r="OZF12" s="131"/>
      <c r="OZG12" s="101"/>
      <c r="OZH12" s="101"/>
      <c r="OZI12" s="132"/>
      <c r="OZJ12" s="112"/>
      <c r="OZK12" s="132"/>
      <c r="OZL12" s="112"/>
      <c r="OZM12" s="132"/>
      <c r="OZN12" s="112"/>
      <c r="OZO12" s="132"/>
      <c r="OZP12" s="112"/>
      <c r="OZQ12" s="133"/>
      <c r="OZR12" s="133"/>
      <c r="OZS12" s="134"/>
      <c r="OZT12" s="131"/>
      <c r="OZU12" s="101"/>
      <c r="OZV12" s="101"/>
      <c r="OZW12" s="132"/>
      <c r="OZX12" s="112"/>
      <c r="OZY12" s="132"/>
      <c r="OZZ12" s="112"/>
      <c r="PAA12" s="132"/>
      <c r="PAB12" s="112"/>
      <c r="PAC12" s="132"/>
      <c r="PAD12" s="112"/>
      <c r="PAE12" s="133"/>
      <c r="PAF12" s="133"/>
      <c r="PAG12" s="134"/>
      <c r="PAH12" s="131"/>
      <c r="PAI12" s="101"/>
      <c r="PAJ12" s="101"/>
      <c r="PAK12" s="132"/>
      <c r="PAL12" s="112"/>
      <c r="PAM12" s="132"/>
      <c r="PAN12" s="112"/>
      <c r="PAO12" s="132"/>
      <c r="PAP12" s="112"/>
      <c r="PAQ12" s="132"/>
      <c r="PAR12" s="112"/>
      <c r="PAS12" s="133"/>
      <c r="PAT12" s="133"/>
      <c r="PAU12" s="134"/>
      <c r="PAV12" s="131"/>
      <c r="PAW12" s="101"/>
      <c r="PAX12" s="101"/>
      <c r="PAY12" s="132"/>
      <c r="PAZ12" s="112"/>
      <c r="PBA12" s="132"/>
      <c r="PBB12" s="112"/>
      <c r="PBC12" s="132"/>
      <c r="PBD12" s="112"/>
      <c r="PBE12" s="132"/>
      <c r="PBF12" s="112"/>
      <c r="PBG12" s="133"/>
      <c r="PBH12" s="133"/>
      <c r="PBI12" s="134"/>
      <c r="PBJ12" s="131"/>
      <c r="PBK12" s="101"/>
      <c r="PBL12" s="101"/>
      <c r="PBM12" s="132"/>
      <c r="PBN12" s="112"/>
      <c r="PBO12" s="132"/>
      <c r="PBP12" s="112"/>
      <c r="PBQ12" s="132"/>
      <c r="PBR12" s="112"/>
      <c r="PBS12" s="132"/>
      <c r="PBT12" s="112"/>
      <c r="PBU12" s="133"/>
      <c r="PBV12" s="133"/>
      <c r="PBW12" s="134"/>
      <c r="PBX12" s="131"/>
      <c r="PBY12" s="101"/>
      <c r="PBZ12" s="101"/>
      <c r="PCA12" s="132"/>
      <c r="PCB12" s="112"/>
      <c r="PCC12" s="132"/>
      <c r="PCD12" s="112"/>
      <c r="PCE12" s="132"/>
      <c r="PCF12" s="112"/>
      <c r="PCG12" s="132"/>
      <c r="PCH12" s="112"/>
      <c r="PCI12" s="133"/>
      <c r="PCJ12" s="133"/>
      <c r="PCK12" s="134"/>
      <c r="PCL12" s="131"/>
      <c r="PCM12" s="101"/>
      <c r="PCN12" s="101"/>
      <c r="PCO12" s="132"/>
      <c r="PCP12" s="112"/>
      <c r="PCQ12" s="132"/>
      <c r="PCR12" s="112"/>
      <c r="PCS12" s="132"/>
      <c r="PCT12" s="112"/>
      <c r="PCU12" s="132"/>
      <c r="PCV12" s="112"/>
      <c r="PCW12" s="133"/>
      <c r="PCX12" s="133"/>
      <c r="PCY12" s="134"/>
      <c r="PCZ12" s="131"/>
      <c r="PDA12" s="101"/>
      <c r="PDB12" s="101"/>
      <c r="PDC12" s="132"/>
      <c r="PDD12" s="112"/>
      <c r="PDE12" s="132"/>
      <c r="PDF12" s="112"/>
      <c r="PDG12" s="132"/>
      <c r="PDH12" s="112"/>
      <c r="PDI12" s="132"/>
      <c r="PDJ12" s="112"/>
      <c r="PDK12" s="133"/>
      <c r="PDL12" s="133"/>
      <c r="PDM12" s="134"/>
      <c r="PDN12" s="131"/>
      <c r="PDO12" s="101"/>
      <c r="PDP12" s="101"/>
      <c r="PDQ12" s="132"/>
      <c r="PDR12" s="112"/>
      <c r="PDS12" s="132"/>
      <c r="PDT12" s="112"/>
      <c r="PDU12" s="132"/>
      <c r="PDV12" s="112"/>
      <c r="PDW12" s="132"/>
      <c r="PDX12" s="112"/>
      <c r="PDY12" s="133"/>
      <c r="PDZ12" s="133"/>
      <c r="PEA12" s="134"/>
      <c r="PEB12" s="131"/>
      <c r="PEC12" s="101"/>
      <c r="PED12" s="101"/>
      <c r="PEE12" s="132"/>
      <c r="PEF12" s="112"/>
      <c r="PEG12" s="132"/>
      <c r="PEH12" s="112"/>
      <c r="PEI12" s="132"/>
      <c r="PEJ12" s="112"/>
      <c r="PEK12" s="132"/>
      <c r="PEL12" s="112"/>
      <c r="PEM12" s="133"/>
      <c r="PEN12" s="133"/>
      <c r="PEO12" s="134"/>
      <c r="PEP12" s="131"/>
      <c r="PEQ12" s="101"/>
      <c r="PER12" s="101"/>
      <c r="PES12" s="132"/>
      <c r="PET12" s="112"/>
      <c r="PEU12" s="132"/>
      <c r="PEV12" s="112"/>
      <c r="PEW12" s="132"/>
      <c r="PEX12" s="112"/>
      <c r="PEY12" s="132"/>
      <c r="PEZ12" s="112"/>
      <c r="PFA12" s="133"/>
      <c r="PFB12" s="133"/>
      <c r="PFC12" s="134"/>
      <c r="PFD12" s="131"/>
      <c r="PFE12" s="101"/>
      <c r="PFF12" s="101"/>
      <c r="PFG12" s="132"/>
      <c r="PFH12" s="112"/>
      <c r="PFI12" s="132"/>
      <c r="PFJ12" s="112"/>
      <c r="PFK12" s="132"/>
      <c r="PFL12" s="112"/>
      <c r="PFM12" s="132"/>
      <c r="PFN12" s="112"/>
      <c r="PFO12" s="133"/>
      <c r="PFP12" s="133"/>
      <c r="PFQ12" s="134"/>
      <c r="PFR12" s="131"/>
      <c r="PFS12" s="101"/>
      <c r="PFT12" s="101"/>
      <c r="PFU12" s="132"/>
      <c r="PFV12" s="112"/>
      <c r="PFW12" s="132"/>
      <c r="PFX12" s="112"/>
      <c r="PFY12" s="132"/>
      <c r="PFZ12" s="112"/>
      <c r="PGA12" s="132"/>
      <c r="PGB12" s="112"/>
      <c r="PGC12" s="133"/>
      <c r="PGD12" s="133"/>
      <c r="PGE12" s="134"/>
      <c r="PGF12" s="131"/>
      <c r="PGG12" s="101"/>
      <c r="PGH12" s="101"/>
      <c r="PGI12" s="132"/>
      <c r="PGJ12" s="112"/>
      <c r="PGK12" s="132"/>
      <c r="PGL12" s="112"/>
      <c r="PGM12" s="132"/>
      <c r="PGN12" s="112"/>
      <c r="PGO12" s="132"/>
      <c r="PGP12" s="112"/>
      <c r="PGQ12" s="133"/>
      <c r="PGR12" s="133"/>
      <c r="PGS12" s="134"/>
      <c r="PGT12" s="131"/>
      <c r="PGU12" s="101"/>
      <c r="PGV12" s="101"/>
      <c r="PGW12" s="132"/>
      <c r="PGX12" s="112"/>
      <c r="PGY12" s="132"/>
      <c r="PGZ12" s="112"/>
      <c r="PHA12" s="132"/>
      <c r="PHB12" s="112"/>
      <c r="PHC12" s="132"/>
      <c r="PHD12" s="112"/>
      <c r="PHE12" s="133"/>
      <c r="PHF12" s="133"/>
      <c r="PHG12" s="134"/>
      <c r="PHH12" s="131"/>
      <c r="PHI12" s="101"/>
      <c r="PHJ12" s="101"/>
      <c r="PHK12" s="132"/>
      <c r="PHL12" s="112"/>
      <c r="PHM12" s="132"/>
      <c r="PHN12" s="112"/>
      <c r="PHO12" s="132"/>
      <c r="PHP12" s="112"/>
      <c r="PHQ12" s="132"/>
      <c r="PHR12" s="112"/>
      <c r="PHS12" s="133"/>
      <c r="PHT12" s="133"/>
      <c r="PHU12" s="134"/>
      <c r="PHV12" s="131"/>
      <c r="PHW12" s="101"/>
      <c r="PHX12" s="101"/>
      <c r="PHY12" s="132"/>
      <c r="PHZ12" s="112"/>
      <c r="PIA12" s="132"/>
      <c r="PIB12" s="112"/>
      <c r="PIC12" s="132"/>
      <c r="PID12" s="112"/>
      <c r="PIE12" s="132"/>
      <c r="PIF12" s="112"/>
      <c r="PIG12" s="133"/>
      <c r="PIH12" s="133"/>
      <c r="PII12" s="134"/>
      <c r="PIJ12" s="131"/>
      <c r="PIK12" s="101"/>
      <c r="PIL12" s="101"/>
      <c r="PIM12" s="132"/>
      <c r="PIN12" s="112"/>
      <c r="PIO12" s="132"/>
      <c r="PIP12" s="112"/>
      <c r="PIQ12" s="132"/>
      <c r="PIR12" s="112"/>
      <c r="PIS12" s="132"/>
      <c r="PIT12" s="112"/>
      <c r="PIU12" s="133"/>
      <c r="PIV12" s="133"/>
      <c r="PIW12" s="134"/>
      <c r="PIX12" s="131"/>
      <c r="PIY12" s="101"/>
      <c r="PIZ12" s="101"/>
      <c r="PJA12" s="132"/>
      <c r="PJB12" s="112"/>
      <c r="PJC12" s="132"/>
      <c r="PJD12" s="112"/>
      <c r="PJE12" s="132"/>
      <c r="PJF12" s="112"/>
      <c r="PJG12" s="132"/>
      <c r="PJH12" s="112"/>
      <c r="PJI12" s="133"/>
      <c r="PJJ12" s="133"/>
      <c r="PJK12" s="134"/>
      <c r="PJL12" s="131"/>
      <c r="PJM12" s="101"/>
      <c r="PJN12" s="101"/>
      <c r="PJO12" s="132"/>
      <c r="PJP12" s="112"/>
      <c r="PJQ12" s="132"/>
      <c r="PJR12" s="112"/>
      <c r="PJS12" s="132"/>
      <c r="PJT12" s="112"/>
      <c r="PJU12" s="132"/>
      <c r="PJV12" s="112"/>
      <c r="PJW12" s="133"/>
      <c r="PJX12" s="133"/>
      <c r="PJY12" s="134"/>
      <c r="PJZ12" s="131"/>
      <c r="PKA12" s="101"/>
      <c r="PKB12" s="101"/>
      <c r="PKC12" s="132"/>
      <c r="PKD12" s="112"/>
      <c r="PKE12" s="132"/>
      <c r="PKF12" s="112"/>
      <c r="PKG12" s="132"/>
      <c r="PKH12" s="112"/>
      <c r="PKI12" s="132"/>
      <c r="PKJ12" s="112"/>
      <c r="PKK12" s="133"/>
      <c r="PKL12" s="133"/>
      <c r="PKM12" s="134"/>
      <c r="PKN12" s="131"/>
      <c r="PKO12" s="101"/>
      <c r="PKP12" s="101"/>
      <c r="PKQ12" s="132"/>
      <c r="PKR12" s="112"/>
      <c r="PKS12" s="132"/>
      <c r="PKT12" s="112"/>
      <c r="PKU12" s="132"/>
      <c r="PKV12" s="112"/>
      <c r="PKW12" s="132"/>
      <c r="PKX12" s="112"/>
      <c r="PKY12" s="133"/>
      <c r="PKZ12" s="133"/>
      <c r="PLA12" s="134"/>
      <c r="PLB12" s="131"/>
      <c r="PLC12" s="101"/>
      <c r="PLD12" s="101"/>
      <c r="PLE12" s="132"/>
      <c r="PLF12" s="112"/>
      <c r="PLG12" s="132"/>
      <c r="PLH12" s="112"/>
      <c r="PLI12" s="132"/>
      <c r="PLJ12" s="112"/>
      <c r="PLK12" s="132"/>
      <c r="PLL12" s="112"/>
      <c r="PLM12" s="133"/>
      <c r="PLN12" s="133"/>
      <c r="PLO12" s="134"/>
      <c r="PLP12" s="131"/>
      <c r="PLQ12" s="101"/>
      <c r="PLR12" s="101"/>
      <c r="PLS12" s="132"/>
      <c r="PLT12" s="112"/>
      <c r="PLU12" s="132"/>
      <c r="PLV12" s="112"/>
      <c r="PLW12" s="132"/>
      <c r="PLX12" s="112"/>
      <c r="PLY12" s="132"/>
      <c r="PLZ12" s="112"/>
      <c r="PMA12" s="133"/>
      <c r="PMB12" s="133"/>
      <c r="PMC12" s="134"/>
      <c r="PMD12" s="131"/>
      <c r="PME12" s="101"/>
      <c r="PMF12" s="101"/>
      <c r="PMG12" s="132"/>
      <c r="PMH12" s="112"/>
      <c r="PMI12" s="132"/>
      <c r="PMJ12" s="112"/>
      <c r="PMK12" s="132"/>
      <c r="PML12" s="112"/>
      <c r="PMM12" s="132"/>
      <c r="PMN12" s="112"/>
      <c r="PMO12" s="133"/>
      <c r="PMP12" s="133"/>
      <c r="PMQ12" s="134"/>
      <c r="PMR12" s="131"/>
      <c r="PMS12" s="101"/>
      <c r="PMT12" s="101"/>
      <c r="PMU12" s="132"/>
      <c r="PMV12" s="112"/>
      <c r="PMW12" s="132"/>
      <c r="PMX12" s="112"/>
      <c r="PMY12" s="132"/>
      <c r="PMZ12" s="112"/>
      <c r="PNA12" s="132"/>
      <c r="PNB12" s="112"/>
      <c r="PNC12" s="133"/>
      <c r="PND12" s="133"/>
      <c r="PNE12" s="134"/>
      <c r="PNF12" s="131"/>
      <c r="PNG12" s="101"/>
      <c r="PNH12" s="101"/>
      <c r="PNI12" s="132"/>
      <c r="PNJ12" s="112"/>
      <c r="PNK12" s="132"/>
      <c r="PNL12" s="112"/>
      <c r="PNM12" s="132"/>
      <c r="PNN12" s="112"/>
      <c r="PNO12" s="132"/>
      <c r="PNP12" s="112"/>
      <c r="PNQ12" s="133"/>
      <c r="PNR12" s="133"/>
      <c r="PNS12" s="134"/>
      <c r="PNT12" s="131"/>
      <c r="PNU12" s="101"/>
      <c r="PNV12" s="101"/>
      <c r="PNW12" s="132"/>
      <c r="PNX12" s="112"/>
      <c r="PNY12" s="132"/>
      <c r="PNZ12" s="112"/>
      <c r="POA12" s="132"/>
      <c r="POB12" s="112"/>
      <c r="POC12" s="132"/>
      <c r="POD12" s="112"/>
      <c r="POE12" s="133"/>
      <c r="POF12" s="133"/>
      <c r="POG12" s="134"/>
      <c r="POH12" s="131"/>
      <c r="POI12" s="101"/>
      <c r="POJ12" s="101"/>
      <c r="POK12" s="132"/>
      <c r="POL12" s="112"/>
      <c r="POM12" s="132"/>
      <c r="PON12" s="112"/>
      <c r="POO12" s="132"/>
      <c r="POP12" s="112"/>
      <c r="POQ12" s="132"/>
      <c r="POR12" s="112"/>
      <c r="POS12" s="133"/>
      <c r="POT12" s="133"/>
      <c r="POU12" s="134"/>
      <c r="POV12" s="131"/>
      <c r="POW12" s="101"/>
      <c r="POX12" s="101"/>
      <c r="POY12" s="132"/>
      <c r="POZ12" s="112"/>
      <c r="PPA12" s="132"/>
      <c r="PPB12" s="112"/>
      <c r="PPC12" s="132"/>
      <c r="PPD12" s="112"/>
      <c r="PPE12" s="132"/>
      <c r="PPF12" s="112"/>
      <c r="PPG12" s="133"/>
      <c r="PPH12" s="133"/>
      <c r="PPI12" s="134"/>
      <c r="PPJ12" s="131"/>
      <c r="PPK12" s="101"/>
      <c r="PPL12" s="101"/>
      <c r="PPM12" s="132"/>
      <c r="PPN12" s="112"/>
      <c r="PPO12" s="132"/>
      <c r="PPP12" s="112"/>
      <c r="PPQ12" s="132"/>
      <c r="PPR12" s="112"/>
      <c r="PPS12" s="132"/>
      <c r="PPT12" s="112"/>
      <c r="PPU12" s="133"/>
      <c r="PPV12" s="133"/>
      <c r="PPW12" s="134"/>
      <c r="PPX12" s="131"/>
      <c r="PPY12" s="101"/>
      <c r="PPZ12" s="101"/>
      <c r="PQA12" s="132"/>
      <c r="PQB12" s="112"/>
      <c r="PQC12" s="132"/>
      <c r="PQD12" s="112"/>
      <c r="PQE12" s="132"/>
      <c r="PQF12" s="112"/>
      <c r="PQG12" s="132"/>
      <c r="PQH12" s="112"/>
      <c r="PQI12" s="133"/>
      <c r="PQJ12" s="133"/>
      <c r="PQK12" s="134"/>
      <c r="PQL12" s="131"/>
      <c r="PQM12" s="101"/>
      <c r="PQN12" s="101"/>
      <c r="PQO12" s="132"/>
      <c r="PQP12" s="112"/>
      <c r="PQQ12" s="132"/>
      <c r="PQR12" s="112"/>
      <c r="PQS12" s="132"/>
      <c r="PQT12" s="112"/>
      <c r="PQU12" s="132"/>
      <c r="PQV12" s="112"/>
      <c r="PQW12" s="133"/>
      <c r="PQX12" s="133"/>
      <c r="PQY12" s="134"/>
      <c r="PQZ12" s="131"/>
      <c r="PRA12" s="101"/>
      <c r="PRB12" s="101"/>
      <c r="PRC12" s="132"/>
      <c r="PRD12" s="112"/>
      <c r="PRE12" s="132"/>
      <c r="PRF12" s="112"/>
      <c r="PRG12" s="132"/>
      <c r="PRH12" s="112"/>
      <c r="PRI12" s="132"/>
      <c r="PRJ12" s="112"/>
      <c r="PRK12" s="133"/>
      <c r="PRL12" s="133"/>
      <c r="PRM12" s="134"/>
      <c r="PRN12" s="131"/>
      <c r="PRO12" s="101"/>
      <c r="PRP12" s="101"/>
      <c r="PRQ12" s="132"/>
      <c r="PRR12" s="112"/>
      <c r="PRS12" s="132"/>
      <c r="PRT12" s="112"/>
      <c r="PRU12" s="132"/>
      <c r="PRV12" s="112"/>
      <c r="PRW12" s="132"/>
      <c r="PRX12" s="112"/>
      <c r="PRY12" s="133"/>
      <c r="PRZ12" s="133"/>
      <c r="PSA12" s="134"/>
      <c r="PSB12" s="131"/>
      <c r="PSC12" s="101"/>
      <c r="PSD12" s="101"/>
      <c r="PSE12" s="132"/>
      <c r="PSF12" s="112"/>
      <c r="PSG12" s="132"/>
      <c r="PSH12" s="112"/>
      <c r="PSI12" s="132"/>
      <c r="PSJ12" s="112"/>
      <c r="PSK12" s="132"/>
      <c r="PSL12" s="112"/>
      <c r="PSM12" s="133"/>
      <c r="PSN12" s="133"/>
      <c r="PSO12" s="134"/>
      <c r="PSP12" s="131"/>
      <c r="PSQ12" s="101"/>
      <c r="PSR12" s="101"/>
      <c r="PSS12" s="132"/>
      <c r="PST12" s="112"/>
      <c r="PSU12" s="132"/>
      <c r="PSV12" s="112"/>
      <c r="PSW12" s="132"/>
      <c r="PSX12" s="112"/>
      <c r="PSY12" s="132"/>
      <c r="PSZ12" s="112"/>
      <c r="PTA12" s="133"/>
      <c r="PTB12" s="133"/>
      <c r="PTC12" s="134"/>
      <c r="PTD12" s="131"/>
      <c r="PTE12" s="101"/>
      <c r="PTF12" s="101"/>
      <c r="PTG12" s="132"/>
      <c r="PTH12" s="112"/>
      <c r="PTI12" s="132"/>
      <c r="PTJ12" s="112"/>
      <c r="PTK12" s="132"/>
      <c r="PTL12" s="112"/>
      <c r="PTM12" s="132"/>
      <c r="PTN12" s="112"/>
      <c r="PTO12" s="133"/>
      <c r="PTP12" s="133"/>
      <c r="PTQ12" s="134"/>
      <c r="PTR12" s="131"/>
      <c r="PTS12" s="101"/>
      <c r="PTT12" s="101"/>
      <c r="PTU12" s="132"/>
      <c r="PTV12" s="112"/>
      <c r="PTW12" s="132"/>
      <c r="PTX12" s="112"/>
      <c r="PTY12" s="132"/>
      <c r="PTZ12" s="112"/>
      <c r="PUA12" s="132"/>
      <c r="PUB12" s="112"/>
      <c r="PUC12" s="133"/>
      <c r="PUD12" s="133"/>
      <c r="PUE12" s="134"/>
      <c r="PUF12" s="131"/>
      <c r="PUG12" s="101"/>
      <c r="PUH12" s="101"/>
      <c r="PUI12" s="132"/>
      <c r="PUJ12" s="112"/>
      <c r="PUK12" s="132"/>
      <c r="PUL12" s="112"/>
      <c r="PUM12" s="132"/>
      <c r="PUN12" s="112"/>
      <c r="PUO12" s="132"/>
      <c r="PUP12" s="112"/>
      <c r="PUQ12" s="133"/>
      <c r="PUR12" s="133"/>
      <c r="PUS12" s="134"/>
      <c r="PUT12" s="131"/>
      <c r="PUU12" s="101"/>
      <c r="PUV12" s="101"/>
      <c r="PUW12" s="132"/>
      <c r="PUX12" s="112"/>
      <c r="PUY12" s="132"/>
      <c r="PUZ12" s="112"/>
      <c r="PVA12" s="132"/>
      <c r="PVB12" s="112"/>
      <c r="PVC12" s="132"/>
      <c r="PVD12" s="112"/>
      <c r="PVE12" s="133"/>
      <c r="PVF12" s="133"/>
      <c r="PVG12" s="134"/>
      <c r="PVH12" s="131"/>
      <c r="PVI12" s="101"/>
      <c r="PVJ12" s="101"/>
      <c r="PVK12" s="132"/>
      <c r="PVL12" s="112"/>
      <c r="PVM12" s="132"/>
      <c r="PVN12" s="112"/>
      <c r="PVO12" s="132"/>
      <c r="PVP12" s="112"/>
      <c r="PVQ12" s="132"/>
      <c r="PVR12" s="112"/>
      <c r="PVS12" s="133"/>
      <c r="PVT12" s="133"/>
      <c r="PVU12" s="134"/>
      <c r="PVV12" s="131"/>
      <c r="PVW12" s="101"/>
      <c r="PVX12" s="101"/>
      <c r="PVY12" s="132"/>
      <c r="PVZ12" s="112"/>
      <c r="PWA12" s="132"/>
      <c r="PWB12" s="112"/>
      <c r="PWC12" s="132"/>
      <c r="PWD12" s="112"/>
      <c r="PWE12" s="132"/>
      <c r="PWF12" s="112"/>
      <c r="PWG12" s="133"/>
      <c r="PWH12" s="133"/>
      <c r="PWI12" s="134"/>
      <c r="PWJ12" s="131"/>
      <c r="PWK12" s="101"/>
      <c r="PWL12" s="101"/>
      <c r="PWM12" s="132"/>
      <c r="PWN12" s="112"/>
      <c r="PWO12" s="132"/>
      <c r="PWP12" s="112"/>
      <c r="PWQ12" s="132"/>
      <c r="PWR12" s="112"/>
      <c r="PWS12" s="132"/>
      <c r="PWT12" s="112"/>
      <c r="PWU12" s="133"/>
      <c r="PWV12" s="133"/>
      <c r="PWW12" s="134"/>
      <c r="PWX12" s="131"/>
      <c r="PWY12" s="101"/>
      <c r="PWZ12" s="101"/>
      <c r="PXA12" s="132"/>
      <c r="PXB12" s="112"/>
      <c r="PXC12" s="132"/>
      <c r="PXD12" s="112"/>
      <c r="PXE12" s="132"/>
      <c r="PXF12" s="112"/>
      <c r="PXG12" s="132"/>
      <c r="PXH12" s="112"/>
      <c r="PXI12" s="133"/>
      <c r="PXJ12" s="133"/>
      <c r="PXK12" s="134"/>
      <c r="PXL12" s="131"/>
      <c r="PXM12" s="101"/>
      <c r="PXN12" s="101"/>
      <c r="PXO12" s="132"/>
      <c r="PXP12" s="112"/>
      <c r="PXQ12" s="132"/>
      <c r="PXR12" s="112"/>
      <c r="PXS12" s="132"/>
      <c r="PXT12" s="112"/>
      <c r="PXU12" s="132"/>
      <c r="PXV12" s="112"/>
      <c r="PXW12" s="133"/>
      <c r="PXX12" s="133"/>
      <c r="PXY12" s="134"/>
      <c r="PXZ12" s="131"/>
      <c r="PYA12" s="101"/>
      <c r="PYB12" s="101"/>
      <c r="PYC12" s="132"/>
      <c r="PYD12" s="112"/>
      <c r="PYE12" s="132"/>
      <c r="PYF12" s="112"/>
      <c r="PYG12" s="132"/>
      <c r="PYH12" s="112"/>
      <c r="PYI12" s="132"/>
      <c r="PYJ12" s="112"/>
      <c r="PYK12" s="133"/>
      <c r="PYL12" s="133"/>
      <c r="PYM12" s="134"/>
      <c r="PYN12" s="131"/>
      <c r="PYO12" s="101"/>
      <c r="PYP12" s="101"/>
      <c r="PYQ12" s="132"/>
      <c r="PYR12" s="112"/>
      <c r="PYS12" s="132"/>
      <c r="PYT12" s="112"/>
      <c r="PYU12" s="132"/>
      <c r="PYV12" s="112"/>
      <c r="PYW12" s="132"/>
      <c r="PYX12" s="112"/>
      <c r="PYY12" s="133"/>
      <c r="PYZ12" s="133"/>
      <c r="PZA12" s="134"/>
      <c r="PZB12" s="131"/>
      <c r="PZC12" s="101"/>
      <c r="PZD12" s="101"/>
      <c r="PZE12" s="132"/>
      <c r="PZF12" s="112"/>
      <c r="PZG12" s="132"/>
      <c r="PZH12" s="112"/>
      <c r="PZI12" s="132"/>
      <c r="PZJ12" s="112"/>
      <c r="PZK12" s="132"/>
      <c r="PZL12" s="112"/>
      <c r="PZM12" s="133"/>
      <c r="PZN12" s="133"/>
      <c r="PZO12" s="134"/>
      <c r="PZP12" s="131"/>
      <c r="PZQ12" s="101"/>
      <c r="PZR12" s="101"/>
      <c r="PZS12" s="132"/>
      <c r="PZT12" s="112"/>
      <c r="PZU12" s="132"/>
      <c r="PZV12" s="112"/>
      <c r="PZW12" s="132"/>
      <c r="PZX12" s="112"/>
      <c r="PZY12" s="132"/>
      <c r="PZZ12" s="112"/>
      <c r="QAA12" s="133"/>
      <c r="QAB12" s="133"/>
      <c r="QAC12" s="134"/>
      <c r="QAD12" s="131"/>
      <c r="QAE12" s="101"/>
      <c r="QAF12" s="101"/>
      <c r="QAG12" s="132"/>
      <c r="QAH12" s="112"/>
      <c r="QAI12" s="132"/>
      <c r="QAJ12" s="112"/>
      <c r="QAK12" s="132"/>
      <c r="QAL12" s="112"/>
      <c r="QAM12" s="132"/>
      <c r="QAN12" s="112"/>
      <c r="QAO12" s="133"/>
      <c r="QAP12" s="133"/>
      <c r="QAQ12" s="134"/>
      <c r="QAR12" s="131"/>
      <c r="QAS12" s="101"/>
      <c r="QAT12" s="101"/>
      <c r="QAU12" s="132"/>
      <c r="QAV12" s="112"/>
      <c r="QAW12" s="132"/>
      <c r="QAX12" s="112"/>
      <c r="QAY12" s="132"/>
      <c r="QAZ12" s="112"/>
      <c r="QBA12" s="132"/>
      <c r="QBB12" s="112"/>
      <c r="QBC12" s="133"/>
      <c r="QBD12" s="133"/>
      <c r="QBE12" s="134"/>
      <c r="QBF12" s="131"/>
      <c r="QBG12" s="101"/>
      <c r="QBH12" s="101"/>
      <c r="QBI12" s="132"/>
      <c r="QBJ12" s="112"/>
      <c r="QBK12" s="132"/>
      <c r="QBL12" s="112"/>
      <c r="QBM12" s="132"/>
      <c r="QBN12" s="112"/>
      <c r="QBO12" s="132"/>
      <c r="QBP12" s="112"/>
      <c r="QBQ12" s="133"/>
      <c r="QBR12" s="133"/>
      <c r="QBS12" s="134"/>
      <c r="QBT12" s="131"/>
      <c r="QBU12" s="101"/>
      <c r="QBV12" s="101"/>
      <c r="QBW12" s="132"/>
      <c r="QBX12" s="112"/>
      <c r="QBY12" s="132"/>
      <c r="QBZ12" s="112"/>
      <c r="QCA12" s="132"/>
      <c r="QCB12" s="112"/>
      <c r="QCC12" s="132"/>
      <c r="QCD12" s="112"/>
      <c r="QCE12" s="133"/>
      <c r="QCF12" s="133"/>
      <c r="QCG12" s="134"/>
      <c r="QCH12" s="131"/>
      <c r="QCI12" s="101"/>
      <c r="QCJ12" s="101"/>
      <c r="QCK12" s="132"/>
      <c r="QCL12" s="112"/>
      <c r="QCM12" s="132"/>
      <c r="QCN12" s="112"/>
      <c r="QCO12" s="132"/>
      <c r="QCP12" s="112"/>
      <c r="QCQ12" s="132"/>
      <c r="QCR12" s="112"/>
      <c r="QCS12" s="133"/>
      <c r="QCT12" s="133"/>
      <c r="QCU12" s="134"/>
      <c r="QCV12" s="131"/>
      <c r="QCW12" s="101"/>
      <c r="QCX12" s="101"/>
      <c r="QCY12" s="132"/>
      <c r="QCZ12" s="112"/>
      <c r="QDA12" s="132"/>
      <c r="QDB12" s="112"/>
      <c r="QDC12" s="132"/>
      <c r="QDD12" s="112"/>
      <c r="QDE12" s="132"/>
      <c r="QDF12" s="112"/>
      <c r="QDG12" s="133"/>
      <c r="QDH12" s="133"/>
      <c r="QDI12" s="134"/>
      <c r="QDJ12" s="131"/>
      <c r="QDK12" s="101"/>
      <c r="QDL12" s="101"/>
      <c r="QDM12" s="132"/>
      <c r="QDN12" s="112"/>
      <c r="QDO12" s="132"/>
      <c r="QDP12" s="112"/>
      <c r="QDQ12" s="132"/>
      <c r="QDR12" s="112"/>
      <c r="QDS12" s="132"/>
      <c r="QDT12" s="112"/>
      <c r="QDU12" s="133"/>
      <c r="QDV12" s="133"/>
      <c r="QDW12" s="134"/>
      <c r="QDX12" s="131"/>
      <c r="QDY12" s="101"/>
      <c r="QDZ12" s="101"/>
      <c r="QEA12" s="132"/>
      <c r="QEB12" s="112"/>
      <c r="QEC12" s="132"/>
      <c r="QED12" s="112"/>
      <c r="QEE12" s="132"/>
      <c r="QEF12" s="112"/>
      <c r="QEG12" s="132"/>
      <c r="QEH12" s="112"/>
      <c r="QEI12" s="133"/>
      <c r="QEJ12" s="133"/>
      <c r="QEK12" s="134"/>
      <c r="QEL12" s="131"/>
      <c r="QEM12" s="101"/>
      <c r="QEN12" s="101"/>
      <c r="QEO12" s="132"/>
      <c r="QEP12" s="112"/>
      <c r="QEQ12" s="132"/>
      <c r="QER12" s="112"/>
      <c r="QES12" s="132"/>
      <c r="QET12" s="112"/>
      <c r="QEU12" s="132"/>
      <c r="QEV12" s="112"/>
      <c r="QEW12" s="133"/>
      <c r="QEX12" s="133"/>
      <c r="QEY12" s="134"/>
      <c r="QEZ12" s="131"/>
      <c r="QFA12" s="101"/>
      <c r="QFB12" s="101"/>
      <c r="QFC12" s="132"/>
      <c r="QFD12" s="112"/>
      <c r="QFE12" s="132"/>
      <c r="QFF12" s="112"/>
      <c r="QFG12" s="132"/>
      <c r="QFH12" s="112"/>
      <c r="QFI12" s="132"/>
      <c r="QFJ12" s="112"/>
      <c r="QFK12" s="133"/>
      <c r="QFL12" s="133"/>
      <c r="QFM12" s="134"/>
      <c r="QFN12" s="131"/>
      <c r="QFO12" s="101"/>
      <c r="QFP12" s="101"/>
      <c r="QFQ12" s="132"/>
      <c r="QFR12" s="112"/>
      <c r="QFS12" s="132"/>
      <c r="QFT12" s="112"/>
      <c r="QFU12" s="132"/>
      <c r="QFV12" s="112"/>
      <c r="QFW12" s="132"/>
      <c r="QFX12" s="112"/>
      <c r="QFY12" s="133"/>
      <c r="QFZ12" s="133"/>
      <c r="QGA12" s="134"/>
      <c r="QGB12" s="131"/>
      <c r="QGC12" s="101"/>
      <c r="QGD12" s="101"/>
      <c r="QGE12" s="132"/>
      <c r="QGF12" s="112"/>
      <c r="QGG12" s="132"/>
      <c r="QGH12" s="112"/>
      <c r="QGI12" s="132"/>
      <c r="QGJ12" s="112"/>
      <c r="QGK12" s="132"/>
      <c r="QGL12" s="112"/>
      <c r="QGM12" s="133"/>
      <c r="QGN12" s="133"/>
      <c r="QGO12" s="134"/>
      <c r="QGP12" s="131"/>
      <c r="QGQ12" s="101"/>
      <c r="QGR12" s="101"/>
      <c r="QGS12" s="132"/>
      <c r="QGT12" s="112"/>
      <c r="QGU12" s="132"/>
      <c r="QGV12" s="112"/>
      <c r="QGW12" s="132"/>
      <c r="QGX12" s="112"/>
      <c r="QGY12" s="132"/>
      <c r="QGZ12" s="112"/>
      <c r="QHA12" s="133"/>
      <c r="QHB12" s="133"/>
      <c r="QHC12" s="134"/>
      <c r="QHD12" s="131"/>
      <c r="QHE12" s="101"/>
      <c r="QHF12" s="101"/>
      <c r="QHG12" s="132"/>
      <c r="QHH12" s="112"/>
      <c r="QHI12" s="132"/>
      <c r="QHJ12" s="112"/>
      <c r="QHK12" s="132"/>
      <c r="QHL12" s="112"/>
      <c r="QHM12" s="132"/>
      <c r="QHN12" s="112"/>
      <c r="QHO12" s="133"/>
      <c r="QHP12" s="133"/>
      <c r="QHQ12" s="134"/>
      <c r="QHR12" s="131"/>
      <c r="QHS12" s="101"/>
      <c r="QHT12" s="101"/>
      <c r="QHU12" s="132"/>
      <c r="QHV12" s="112"/>
      <c r="QHW12" s="132"/>
      <c r="QHX12" s="112"/>
      <c r="QHY12" s="132"/>
      <c r="QHZ12" s="112"/>
      <c r="QIA12" s="132"/>
      <c r="QIB12" s="112"/>
      <c r="QIC12" s="133"/>
      <c r="QID12" s="133"/>
      <c r="QIE12" s="134"/>
      <c r="QIF12" s="131"/>
      <c r="QIG12" s="101"/>
      <c r="QIH12" s="101"/>
      <c r="QII12" s="132"/>
      <c r="QIJ12" s="112"/>
      <c r="QIK12" s="132"/>
      <c r="QIL12" s="112"/>
      <c r="QIM12" s="132"/>
      <c r="QIN12" s="112"/>
      <c r="QIO12" s="132"/>
      <c r="QIP12" s="112"/>
      <c r="QIQ12" s="133"/>
      <c r="QIR12" s="133"/>
      <c r="QIS12" s="134"/>
      <c r="QIT12" s="131"/>
      <c r="QIU12" s="101"/>
      <c r="QIV12" s="101"/>
      <c r="QIW12" s="132"/>
      <c r="QIX12" s="112"/>
      <c r="QIY12" s="132"/>
      <c r="QIZ12" s="112"/>
      <c r="QJA12" s="132"/>
      <c r="QJB12" s="112"/>
      <c r="QJC12" s="132"/>
      <c r="QJD12" s="112"/>
      <c r="QJE12" s="133"/>
      <c r="QJF12" s="133"/>
      <c r="QJG12" s="134"/>
      <c r="QJH12" s="131"/>
      <c r="QJI12" s="101"/>
      <c r="QJJ12" s="101"/>
      <c r="QJK12" s="132"/>
      <c r="QJL12" s="112"/>
      <c r="QJM12" s="132"/>
      <c r="QJN12" s="112"/>
      <c r="QJO12" s="132"/>
      <c r="QJP12" s="112"/>
      <c r="QJQ12" s="132"/>
      <c r="QJR12" s="112"/>
      <c r="QJS12" s="133"/>
      <c r="QJT12" s="133"/>
      <c r="QJU12" s="134"/>
      <c r="QJV12" s="131"/>
      <c r="QJW12" s="101"/>
      <c r="QJX12" s="101"/>
      <c r="QJY12" s="132"/>
      <c r="QJZ12" s="112"/>
      <c r="QKA12" s="132"/>
      <c r="QKB12" s="112"/>
      <c r="QKC12" s="132"/>
      <c r="QKD12" s="112"/>
      <c r="QKE12" s="132"/>
      <c r="QKF12" s="112"/>
      <c r="QKG12" s="133"/>
      <c r="QKH12" s="133"/>
      <c r="QKI12" s="134"/>
      <c r="QKJ12" s="131"/>
      <c r="QKK12" s="101"/>
      <c r="QKL12" s="101"/>
      <c r="QKM12" s="132"/>
      <c r="QKN12" s="112"/>
      <c r="QKO12" s="132"/>
      <c r="QKP12" s="112"/>
      <c r="QKQ12" s="132"/>
      <c r="QKR12" s="112"/>
      <c r="QKS12" s="132"/>
      <c r="QKT12" s="112"/>
      <c r="QKU12" s="133"/>
      <c r="QKV12" s="133"/>
      <c r="QKW12" s="134"/>
      <c r="QKX12" s="131"/>
      <c r="QKY12" s="101"/>
      <c r="QKZ12" s="101"/>
      <c r="QLA12" s="132"/>
      <c r="QLB12" s="112"/>
      <c r="QLC12" s="132"/>
      <c r="QLD12" s="112"/>
      <c r="QLE12" s="132"/>
      <c r="QLF12" s="112"/>
      <c r="QLG12" s="132"/>
      <c r="QLH12" s="112"/>
      <c r="QLI12" s="133"/>
      <c r="QLJ12" s="133"/>
      <c r="QLK12" s="134"/>
      <c r="QLL12" s="131"/>
      <c r="QLM12" s="101"/>
      <c r="QLN12" s="101"/>
      <c r="QLO12" s="132"/>
      <c r="QLP12" s="112"/>
      <c r="QLQ12" s="132"/>
      <c r="QLR12" s="112"/>
      <c r="QLS12" s="132"/>
      <c r="QLT12" s="112"/>
      <c r="QLU12" s="132"/>
      <c r="QLV12" s="112"/>
      <c r="QLW12" s="133"/>
      <c r="QLX12" s="133"/>
      <c r="QLY12" s="134"/>
      <c r="QLZ12" s="131"/>
      <c r="QMA12" s="101"/>
      <c r="QMB12" s="101"/>
      <c r="QMC12" s="132"/>
      <c r="QMD12" s="112"/>
      <c r="QME12" s="132"/>
      <c r="QMF12" s="112"/>
      <c r="QMG12" s="132"/>
      <c r="QMH12" s="112"/>
      <c r="QMI12" s="132"/>
      <c r="QMJ12" s="112"/>
      <c r="QMK12" s="133"/>
      <c r="QML12" s="133"/>
      <c r="QMM12" s="134"/>
      <c r="QMN12" s="131"/>
      <c r="QMO12" s="101"/>
      <c r="QMP12" s="101"/>
      <c r="QMQ12" s="132"/>
      <c r="QMR12" s="112"/>
      <c r="QMS12" s="132"/>
      <c r="QMT12" s="112"/>
      <c r="QMU12" s="132"/>
      <c r="QMV12" s="112"/>
      <c r="QMW12" s="132"/>
      <c r="QMX12" s="112"/>
      <c r="QMY12" s="133"/>
      <c r="QMZ12" s="133"/>
      <c r="QNA12" s="134"/>
      <c r="QNB12" s="131"/>
      <c r="QNC12" s="101"/>
      <c r="QND12" s="101"/>
      <c r="QNE12" s="132"/>
      <c r="QNF12" s="112"/>
      <c r="QNG12" s="132"/>
      <c r="QNH12" s="112"/>
      <c r="QNI12" s="132"/>
      <c r="QNJ12" s="112"/>
      <c r="QNK12" s="132"/>
      <c r="QNL12" s="112"/>
      <c r="QNM12" s="133"/>
      <c r="QNN12" s="133"/>
      <c r="QNO12" s="134"/>
      <c r="QNP12" s="131"/>
      <c r="QNQ12" s="101"/>
      <c r="QNR12" s="101"/>
      <c r="QNS12" s="132"/>
      <c r="QNT12" s="112"/>
      <c r="QNU12" s="132"/>
      <c r="QNV12" s="112"/>
      <c r="QNW12" s="132"/>
      <c r="QNX12" s="112"/>
      <c r="QNY12" s="132"/>
      <c r="QNZ12" s="112"/>
      <c r="QOA12" s="133"/>
      <c r="QOB12" s="133"/>
      <c r="QOC12" s="134"/>
      <c r="QOD12" s="131"/>
      <c r="QOE12" s="101"/>
      <c r="QOF12" s="101"/>
      <c r="QOG12" s="132"/>
      <c r="QOH12" s="112"/>
      <c r="QOI12" s="132"/>
      <c r="QOJ12" s="112"/>
      <c r="QOK12" s="132"/>
      <c r="QOL12" s="112"/>
      <c r="QOM12" s="132"/>
      <c r="QON12" s="112"/>
      <c r="QOO12" s="133"/>
      <c r="QOP12" s="133"/>
      <c r="QOQ12" s="134"/>
      <c r="QOR12" s="131"/>
      <c r="QOS12" s="101"/>
      <c r="QOT12" s="101"/>
      <c r="QOU12" s="132"/>
      <c r="QOV12" s="112"/>
      <c r="QOW12" s="132"/>
      <c r="QOX12" s="112"/>
      <c r="QOY12" s="132"/>
      <c r="QOZ12" s="112"/>
      <c r="QPA12" s="132"/>
      <c r="QPB12" s="112"/>
      <c r="QPC12" s="133"/>
      <c r="QPD12" s="133"/>
      <c r="QPE12" s="134"/>
      <c r="QPF12" s="131"/>
      <c r="QPG12" s="101"/>
      <c r="QPH12" s="101"/>
      <c r="QPI12" s="132"/>
      <c r="QPJ12" s="112"/>
      <c r="QPK12" s="132"/>
      <c r="QPL12" s="112"/>
      <c r="QPM12" s="132"/>
      <c r="QPN12" s="112"/>
      <c r="QPO12" s="132"/>
      <c r="QPP12" s="112"/>
      <c r="QPQ12" s="133"/>
      <c r="QPR12" s="133"/>
      <c r="QPS12" s="134"/>
      <c r="QPT12" s="131"/>
      <c r="QPU12" s="101"/>
      <c r="QPV12" s="101"/>
      <c r="QPW12" s="132"/>
      <c r="QPX12" s="112"/>
      <c r="QPY12" s="132"/>
      <c r="QPZ12" s="112"/>
      <c r="QQA12" s="132"/>
      <c r="QQB12" s="112"/>
      <c r="QQC12" s="132"/>
      <c r="QQD12" s="112"/>
      <c r="QQE12" s="133"/>
      <c r="QQF12" s="133"/>
      <c r="QQG12" s="134"/>
      <c r="QQH12" s="131"/>
      <c r="QQI12" s="101"/>
      <c r="QQJ12" s="101"/>
      <c r="QQK12" s="132"/>
      <c r="QQL12" s="112"/>
      <c r="QQM12" s="132"/>
      <c r="QQN12" s="112"/>
      <c r="QQO12" s="132"/>
      <c r="QQP12" s="112"/>
      <c r="QQQ12" s="132"/>
      <c r="QQR12" s="112"/>
      <c r="QQS12" s="133"/>
      <c r="QQT12" s="133"/>
      <c r="QQU12" s="134"/>
      <c r="QQV12" s="131"/>
      <c r="QQW12" s="101"/>
      <c r="QQX12" s="101"/>
      <c r="QQY12" s="132"/>
      <c r="QQZ12" s="112"/>
      <c r="QRA12" s="132"/>
      <c r="QRB12" s="112"/>
      <c r="QRC12" s="132"/>
      <c r="QRD12" s="112"/>
      <c r="QRE12" s="132"/>
      <c r="QRF12" s="112"/>
      <c r="QRG12" s="133"/>
      <c r="QRH12" s="133"/>
      <c r="QRI12" s="134"/>
      <c r="QRJ12" s="131"/>
      <c r="QRK12" s="101"/>
      <c r="QRL12" s="101"/>
      <c r="QRM12" s="132"/>
      <c r="QRN12" s="112"/>
      <c r="QRO12" s="132"/>
      <c r="QRP12" s="112"/>
      <c r="QRQ12" s="132"/>
      <c r="QRR12" s="112"/>
      <c r="QRS12" s="132"/>
      <c r="QRT12" s="112"/>
      <c r="QRU12" s="133"/>
      <c r="QRV12" s="133"/>
      <c r="QRW12" s="134"/>
      <c r="QRX12" s="131"/>
      <c r="QRY12" s="101"/>
      <c r="QRZ12" s="101"/>
      <c r="QSA12" s="132"/>
      <c r="QSB12" s="112"/>
      <c r="QSC12" s="132"/>
      <c r="QSD12" s="112"/>
      <c r="QSE12" s="132"/>
      <c r="QSF12" s="112"/>
      <c r="QSG12" s="132"/>
      <c r="QSH12" s="112"/>
      <c r="QSI12" s="133"/>
      <c r="QSJ12" s="133"/>
      <c r="QSK12" s="134"/>
      <c r="QSL12" s="131"/>
      <c r="QSM12" s="101"/>
      <c r="QSN12" s="101"/>
      <c r="QSO12" s="132"/>
      <c r="QSP12" s="112"/>
      <c r="QSQ12" s="132"/>
      <c r="QSR12" s="112"/>
      <c r="QSS12" s="132"/>
      <c r="QST12" s="112"/>
      <c r="QSU12" s="132"/>
      <c r="QSV12" s="112"/>
      <c r="QSW12" s="133"/>
      <c r="QSX12" s="133"/>
      <c r="QSY12" s="134"/>
      <c r="QSZ12" s="131"/>
      <c r="QTA12" s="101"/>
      <c r="QTB12" s="101"/>
      <c r="QTC12" s="132"/>
      <c r="QTD12" s="112"/>
      <c r="QTE12" s="132"/>
      <c r="QTF12" s="112"/>
      <c r="QTG12" s="132"/>
      <c r="QTH12" s="112"/>
      <c r="QTI12" s="132"/>
      <c r="QTJ12" s="112"/>
      <c r="QTK12" s="133"/>
      <c r="QTL12" s="133"/>
      <c r="QTM12" s="134"/>
      <c r="QTN12" s="131"/>
      <c r="QTO12" s="101"/>
      <c r="QTP12" s="101"/>
      <c r="QTQ12" s="132"/>
      <c r="QTR12" s="112"/>
      <c r="QTS12" s="132"/>
      <c r="QTT12" s="112"/>
      <c r="QTU12" s="132"/>
      <c r="QTV12" s="112"/>
      <c r="QTW12" s="132"/>
      <c r="QTX12" s="112"/>
      <c r="QTY12" s="133"/>
      <c r="QTZ12" s="133"/>
      <c r="QUA12" s="134"/>
      <c r="QUB12" s="131"/>
      <c r="QUC12" s="101"/>
      <c r="QUD12" s="101"/>
      <c r="QUE12" s="132"/>
      <c r="QUF12" s="112"/>
      <c r="QUG12" s="132"/>
      <c r="QUH12" s="112"/>
      <c r="QUI12" s="132"/>
      <c r="QUJ12" s="112"/>
      <c r="QUK12" s="132"/>
      <c r="QUL12" s="112"/>
      <c r="QUM12" s="133"/>
      <c r="QUN12" s="133"/>
      <c r="QUO12" s="134"/>
      <c r="QUP12" s="131"/>
      <c r="QUQ12" s="101"/>
      <c r="QUR12" s="101"/>
      <c r="QUS12" s="132"/>
      <c r="QUT12" s="112"/>
      <c r="QUU12" s="132"/>
      <c r="QUV12" s="112"/>
      <c r="QUW12" s="132"/>
      <c r="QUX12" s="112"/>
      <c r="QUY12" s="132"/>
      <c r="QUZ12" s="112"/>
      <c r="QVA12" s="133"/>
      <c r="QVB12" s="133"/>
      <c r="QVC12" s="134"/>
      <c r="QVD12" s="131"/>
      <c r="QVE12" s="101"/>
      <c r="QVF12" s="101"/>
      <c r="QVG12" s="132"/>
      <c r="QVH12" s="112"/>
      <c r="QVI12" s="132"/>
      <c r="QVJ12" s="112"/>
      <c r="QVK12" s="132"/>
      <c r="QVL12" s="112"/>
      <c r="QVM12" s="132"/>
      <c r="QVN12" s="112"/>
      <c r="QVO12" s="133"/>
      <c r="QVP12" s="133"/>
      <c r="QVQ12" s="134"/>
      <c r="QVR12" s="131"/>
      <c r="QVS12" s="101"/>
      <c r="QVT12" s="101"/>
      <c r="QVU12" s="132"/>
      <c r="QVV12" s="112"/>
      <c r="QVW12" s="132"/>
      <c r="QVX12" s="112"/>
      <c r="QVY12" s="132"/>
      <c r="QVZ12" s="112"/>
      <c r="QWA12" s="132"/>
      <c r="QWB12" s="112"/>
      <c r="QWC12" s="133"/>
      <c r="QWD12" s="133"/>
      <c r="QWE12" s="134"/>
      <c r="QWF12" s="131"/>
      <c r="QWG12" s="101"/>
      <c r="QWH12" s="101"/>
      <c r="QWI12" s="132"/>
      <c r="QWJ12" s="112"/>
      <c r="QWK12" s="132"/>
      <c r="QWL12" s="112"/>
      <c r="QWM12" s="132"/>
      <c r="QWN12" s="112"/>
      <c r="QWO12" s="132"/>
      <c r="QWP12" s="112"/>
      <c r="QWQ12" s="133"/>
      <c r="QWR12" s="133"/>
      <c r="QWS12" s="134"/>
      <c r="QWT12" s="131"/>
      <c r="QWU12" s="101"/>
      <c r="QWV12" s="101"/>
      <c r="QWW12" s="132"/>
      <c r="QWX12" s="112"/>
      <c r="QWY12" s="132"/>
      <c r="QWZ12" s="112"/>
      <c r="QXA12" s="132"/>
      <c r="QXB12" s="112"/>
      <c r="QXC12" s="132"/>
      <c r="QXD12" s="112"/>
      <c r="QXE12" s="133"/>
      <c r="QXF12" s="133"/>
      <c r="QXG12" s="134"/>
      <c r="QXH12" s="131"/>
      <c r="QXI12" s="101"/>
      <c r="QXJ12" s="101"/>
      <c r="QXK12" s="132"/>
      <c r="QXL12" s="112"/>
      <c r="QXM12" s="132"/>
      <c r="QXN12" s="112"/>
      <c r="QXO12" s="132"/>
      <c r="QXP12" s="112"/>
      <c r="QXQ12" s="132"/>
      <c r="QXR12" s="112"/>
      <c r="QXS12" s="133"/>
      <c r="QXT12" s="133"/>
      <c r="QXU12" s="134"/>
      <c r="QXV12" s="131"/>
      <c r="QXW12" s="101"/>
      <c r="QXX12" s="101"/>
      <c r="QXY12" s="132"/>
      <c r="QXZ12" s="112"/>
      <c r="QYA12" s="132"/>
      <c r="QYB12" s="112"/>
      <c r="QYC12" s="132"/>
      <c r="QYD12" s="112"/>
      <c r="QYE12" s="132"/>
      <c r="QYF12" s="112"/>
      <c r="QYG12" s="133"/>
      <c r="QYH12" s="133"/>
      <c r="QYI12" s="134"/>
      <c r="QYJ12" s="131"/>
      <c r="QYK12" s="101"/>
      <c r="QYL12" s="101"/>
      <c r="QYM12" s="132"/>
      <c r="QYN12" s="112"/>
      <c r="QYO12" s="132"/>
      <c r="QYP12" s="112"/>
      <c r="QYQ12" s="132"/>
      <c r="QYR12" s="112"/>
      <c r="QYS12" s="132"/>
      <c r="QYT12" s="112"/>
      <c r="QYU12" s="133"/>
      <c r="QYV12" s="133"/>
      <c r="QYW12" s="134"/>
      <c r="QYX12" s="131"/>
      <c r="QYY12" s="101"/>
      <c r="QYZ12" s="101"/>
      <c r="QZA12" s="132"/>
      <c r="QZB12" s="112"/>
      <c r="QZC12" s="132"/>
      <c r="QZD12" s="112"/>
      <c r="QZE12" s="132"/>
      <c r="QZF12" s="112"/>
      <c r="QZG12" s="132"/>
      <c r="QZH12" s="112"/>
      <c r="QZI12" s="133"/>
      <c r="QZJ12" s="133"/>
      <c r="QZK12" s="134"/>
      <c r="QZL12" s="131"/>
      <c r="QZM12" s="101"/>
      <c r="QZN12" s="101"/>
      <c r="QZO12" s="132"/>
      <c r="QZP12" s="112"/>
      <c r="QZQ12" s="132"/>
      <c r="QZR12" s="112"/>
      <c r="QZS12" s="132"/>
      <c r="QZT12" s="112"/>
      <c r="QZU12" s="132"/>
      <c r="QZV12" s="112"/>
      <c r="QZW12" s="133"/>
      <c r="QZX12" s="133"/>
      <c r="QZY12" s="134"/>
      <c r="QZZ12" s="131"/>
      <c r="RAA12" s="101"/>
      <c r="RAB12" s="101"/>
      <c r="RAC12" s="132"/>
      <c r="RAD12" s="112"/>
      <c r="RAE12" s="132"/>
      <c r="RAF12" s="112"/>
      <c r="RAG12" s="132"/>
      <c r="RAH12" s="112"/>
      <c r="RAI12" s="132"/>
      <c r="RAJ12" s="112"/>
      <c r="RAK12" s="133"/>
      <c r="RAL12" s="133"/>
      <c r="RAM12" s="134"/>
      <c r="RAN12" s="131"/>
      <c r="RAO12" s="101"/>
      <c r="RAP12" s="101"/>
      <c r="RAQ12" s="132"/>
      <c r="RAR12" s="112"/>
      <c r="RAS12" s="132"/>
      <c r="RAT12" s="112"/>
      <c r="RAU12" s="132"/>
      <c r="RAV12" s="112"/>
      <c r="RAW12" s="132"/>
      <c r="RAX12" s="112"/>
      <c r="RAY12" s="133"/>
      <c r="RAZ12" s="133"/>
      <c r="RBA12" s="134"/>
      <c r="RBB12" s="131"/>
      <c r="RBC12" s="101"/>
      <c r="RBD12" s="101"/>
      <c r="RBE12" s="132"/>
      <c r="RBF12" s="112"/>
      <c r="RBG12" s="132"/>
      <c r="RBH12" s="112"/>
      <c r="RBI12" s="132"/>
      <c r="RBJ12" s="112"/>
      <c r="RBK12" s="132"/>
      <c r="RBL12" s="112"/>
      <c r="RBM12" s="133"/>
      <c r="RBN12" s="133"/>
      <c r="RBO12" s="134"/>
      <c r="RBP12" s="131"/>
      <c r="RBQ12" s="101"/>
      <c r="RBR12" s="101"/>
      <c r="RBS12" s="132"/>
      <c r="RBT12" s="112"/>
      <c r="RBU12" s="132"/>
      <c r="RBV12" s="112"/>
      <c r="RBW12" s="132"/>
      <c r="RBX12" s="112"/>
      <c r="RBY12" s="132"/>
      <c r="RBZ12" s="112"/>
      <c r="RCA12" s="133"/>
      <c r="RCB12" s="133"/>
      <c r="RCC12" s="134"/>
      <c r="RCD12" s="131"/>
      <c r="RCE12" s="101"/>
      <c r="RCF12" s="101"/>
      <c r="RCG12" s="132"/>
      <c r="RCH12" s="112"/>
      <c r="RCI12" s="132"/>
      <c r="RCJ12" s="112"/>
      <c r="RCK12" s="132"/>
      <c r="RCL12" s="112"/>
      <c r="RCM12" s="132"/>
      <c r="RCN12" s="112"/>
      <c r="RCO12" s="133"/>
      <c r="RCP12" s="133"/>
      <c r="RCQ12" s="134"/>
      <c r="RCR12" s="131"/>
      <c r="RCS12" s="101"/>
      <c r="RCT12" s="101"/>
      <c r="RCU12" s="132"/>
      <c r="RCV12" s="112"/>
      <c r="RCW12" s="132"/>
      <c r="RCX12" s="112"/>
      <c r="RCY12" s="132"/>
      <c r="RCZ12" s="112"/>
      <c r="RDA12" s="132"/>
      <c r="RDB12" s="112"/>
      <c r="RDC12" s="133"/>
      <c r="RDD12" s="133"/>
      <c r="RDE12" s="134"/>
      <c r="RDF12" s="131"/>
      <c r="RDG12" s="101"/>
      <c r="RDH12" s="101"/>
      <c r="RDI12" s="132"/>
      <c r="RDJ12" s="112"/>
      <c r="RDK12" s="132"/>
      <c r="RDL12" s="112"/>
      <c r="RDM12" s="132"/>
      <c r="RDN12" s="112"/>
      <c r="RDO12" s="132"/>
      <c r="RDP12" s="112"/>
      <c r="RDQ12" s="133"/>
      <c r="RDR12" s="133"/>
      <c r="RDS12" s="134"/>
      <c r="RDT12" s="131"/>
      <c r="RDU12" s="101"/>
      <c r="RDV12" s="101"/>
      <c r="RDW12" s="132"/>
      <c r="RDX12" s="112"/>
      <c r="RDY12" s="132"/>
      <c r="RDZ12" s="112"/>
      <c r="REA12" s="132"/>
      <c r="REB12" s="112"/>
      <c r="REC12" s="132"/>
      <c r="RED12" s="112"/>
      <c r="REE12" s="133"/>
      <c r="REF12" s="133"/>
      <c r="REG12" s="134"/>
      <c r="REH12" s="131"/>
      <c r="REI12" s="101"/>
      <c r="REJ12" s="101"/>
      <c r="REK12" s="132"/>
      <c r="REL12" s="112"/>
      <c r="REM12" s="132"/>
      <c r="REN12" s="112"/>
      <c r="REO12" s="132"/>
      <c r="REP12" s="112"/>
      <c r="REQ12" s="132"/>
      <c r="RER12" s="112"/>
      <c r="RES12" s="133"/>
      <c r="RET12" s="133"/>
      <c r="REU12" s="134"/>
      <c r="REV12" s="131"/>
      <c r="REW12" s="101"/>
      <c r="REX12" s="101"/>
      <c r="REY12" s="132"/>
      <c r="REZ12" s="112"/>
      <c r="RFA12" s="132"/>
      <c r="RFB12" s="112"/>
      <c r="RFC12" s="132"/>
      <c r="RFD12" s="112"/>
      <c r="RFE12" s="132"/>
      <c r="RFF12" s="112"/>
      <c r="RFG12" s="133"/>
      <c r="RFH12" s="133"/>
      <c r="RFI12" s="134"/>
      <c r="RFJ12" s="131"/>
      <c r="RFK12" s="101"/>
      <c r="RFL12" s="101"/>
      <c r="RFM12" s="132"/>
      <c r="RFN12" s="112"/>
      <c r="RFO12" s="132"/>
      <c r="RFP12" s="112"/>
      <c r="RFQ12" s="132"/>
      <c r="RFR12" s="112"/>
      <c r="RFS12" s="132"/>
      <c r="RFT12" s="112"/>
      <c r="RFU12" s="133"/>
      <c r="RFV12" s="133"/>
      <c r="RFW12" s="134"/>
      <c r="RFX12" s="131"/>
      <c r="RFY12" s="101"/>
      <c r="RFZ12" s="101"/>
      <c r="RGA12" s="132"/>
      <c r="RGB12" s="112"/>
      <c r="RGC12" s="132"/>
      <c r="RGD12" s="112"/>
      <c r="RGE12" s="132"/>
      <c r="RGF12" s="112"/>
      <c r="RGG12" s="132"/>
      <c r="RGH12" s="112"/>
      <c r="RGI12" s="133"/>
      <c r="RGJ12" s="133"/>
      <c r="RGK12" s="134"/>
      <c r="RGL12" s="131"/>
      <c r="RGM12" s="101"/>
      <c r="RGN12" s="101"/>
      <c r="RGO12" s="132"/>
      <c r="RGP12" s="112"/>
      <c r="RGQ12" s="132"/>
      <c r="RGR12" s="112"/>
      <c r="RGS12" s="132"/>
      <c r="RGT12" s="112"/>
      <c r="RGU12" s="132"/>
      <c r="RGV12" s="112"/>
      <c r="RGW12" s="133"/>
      <c r="RGX12" s="133"/>
      <c r="RGY12" s="134"/>
      <c r="RGZ12" s="131"/>
      <c r="RHA12" s="101"/>
      <c r="RHB12" s="101"/>
      <c r="RHC12" s="132"/>
      <c r="RHD12" s="112"/>
      <c r="RHE12" s="132"/>
      <c r="RHF12" s="112"/>
      <c r="RHG12" s="132"/>
      <c r="RHH12" s="112"/>
      <c r="RHI12" s="132"/>
      <c r="RHJ12" s="112"/>
      <c r="RHK12" s="133"/>
      <c r="RHL12" s="133"/>
      <c r="RHM12" s="134"/>
      <c r="RHN12" s="131"/>
      <c r="RHO12" s="101"/>
      <c r="RHP12" s="101"/>
      <c r="RHQ12" s="132"/>
      <c r="RHR12" s="112"/>
      <c r="RHS12" s="132"/>
      <c r="RHT12" s="112"/>
      <c r="RHU12" s="132"/>
      <c r="RHV12" s="112"/>
      <c r="RHW12" s="132"/>
      <c r="RHX12" s="112"/>
      <c r="RHY12" s="133"/>
      <c r="RHZ12" s="133"/>
      <c r="RIA12" s="134"/>
      <c r="RIB12" s="131"/>
      <c r="RIC12" s="101"/>
      <c r="RID12" s="101"/>
      <c r="RIE12" s="132"/>
      <c r="RIF12" s="112"/>
      <c r="RIG12" s="132"/>
      <c r="RIH12" s="112"/>
      <c r="RII12" s="132"/>
      <c r="RIJ12" s="112"/>
      <c r="RIK12" s="132"/>
      <c r="RIL12" s="112"/>
      <c r="RIM12" s="133"/>
      <c r="RIN12" s="133"/>
      <c r="RIO12" s="134"/>
      <c r="RIP12" s="131"/>
      <c r="RIQ12" s="101"/>
      <c r="RIR12" s="101"/>
      <c r="RIS12" s="132"/>
      <c r="RIT12" s="112"/>
      <c r="RIU12" s="132"/>
      <c r="RIV12" s="112"/>
      <c r="RIW12" s="132"/>
      <c r="RIX12" s="112"/>
      <c r="RIY12" s="132"/>
      <c r="RIZ12" s="112"/>
      <c r="RJA12" s="133"/>
      <c r="RJB12" s="133"/>
      <c r="RJC12" s="134"/>
      <c r="RJD12" s="131"/>
      <c r="RJE12" s="101"/>
      <c r="RJF12" s="101"/>
      <c r="RJG12" s="132"/>
      <c r="RJH12" s="112"/>
      <c r="RJI12" s="132"/>
      <c r="RJJ12" s="112"/>
      <c r="RJK12" s="132"/>
      <c r="RJL12" s="112"/>
      <c r="RJM12" s="132"/>
      <c r="RJN12" s="112"/>
      <c r="RJO12" s="133"/>
      <c r="RJP12" s="133"/>
      <c r="RJQ12" s="134"/>
      <c r="RJR12" s="131"/>
      <c r="RJS12" s="101"/>
      <c r="RJT12" s="101"/>
      <c r="RJU12" s="132"/>
      <c r="RJV12" s="112"/>
      <c r="RJW12" s="132"/>
      <c r="RJX12" s="112"/>
      <c r="RJY12" s="132"/>
      <c r="RJZ12" s="112"/>
      <c r="RKA12" s="132"/>
      <c r="RKB12" s="112"/>
      <c r="RKC12" s="133"/>
      <c r="RKD12" s="133"/>
      <c r="RKE12" s="134"/>
      <c r="RKF12" s="131"/>
      <c r="RKG12" s="101"/>
      <c r="RKH12" s="101"/>
      <c r="RKI12" s="132"/>
      <c r="RKJ12" s="112"/>
      <c r="RKK12" s="132"/>
      <c r="RKL12" s="112"/>
      <c r="RKM12" s="132"/>
      <c r="RKN12" s="112"/>
      <c r="RKO12" s="132"/>
      <c r="RKP12" s="112"/>
      <c r="RKQ12" s="133"/>
      <c r="RKR12" s="133"/>
      <c r="RKS12" s="134"/>
      <c r="RKT12" s="131"/>
      <c r="RKU12" s="101"/>
      <c r="RKV12" s="101"/>
      <c r="RKW12" s="132"/>
      <c r="RKX12" s="112"/>
      <c r="RKY12" s="132"/>
      <c r="RKZ12" s="112"/>
      <c r="RLA12" s="132"/>
      <c r="RLB12" s="112"/>
      <c r="RLC12" s="132"/>
      <c r="RLD12" s="112"/>
      <c r="RLE12" s="133"/>
      <c r="RLF12" s="133"/>
      <c r="RLG12" s="134"/>
      <c r="RLH12" s="131"/>
      <c r="RLI12" s="101"/>
      <c r="RLJ12" s="101"/>
      <c r="RLK12" s="132"/>
      <c r="RLL12" s="112"/>
      <c r="RLM12" s="132"/>
      <c r="RLN12" s="112"/>
      <c r="RLO12" s="132"/>
      <c r="RLP12" s="112"/>
      <c r="RLQ12" s="132"/>
      <c r="RLR12" s="112"/>
      <c r="RLS12" s="133"/>
      <c r="RLT12" s="133"/>
      <c r="RLU12" s="134"/>
      <c r="RLV12" s="131"/>
      <c r="RLW12" s="101"/>
      <c r="RLX12" s="101"/>
      <c r="RLY12" s="132"/>
      <c r="RLZ12" s="112"/>
      <c r="RMA12" s="132"/>
      <c r="RMB12" s="112"/>
      <c r="RMC12" s="132"/>
      <c r="RMD12" s="112"/>
      <c r="RME12" s="132"/>
      <c r="RMF12" s="112"/>
      <c r="RMG12" s="133"/>
      <c r="RMH12" s="133"/>
      <c r="RMI12" s="134"/>
      <c r="RMJ12" s="131"/>
      <c r="RMK12" s="101"/>
      <c r="RML12" s="101"/>
      <c r="RMM12" s="132"/>
      <c r="RMN12" s="112"/>
      <c r="RMO12" s="132"/>
      <c r="RMP12" s="112"/>
      <c r="RMQ12" s="132"/>
      <c r="RMR12" s="112"/>
      <c r="RMS12" s="132"/>
      <c r="RMT12" s="112"/>
      <c r="RMU12" s="133"/>
      <c r="RMV12" s="133"/>
      <c r="RMW12" s="134"/>
      <c r="RMX12" s="131"/>
      <c r="RMY12" s="101"/>
      <c r="RMZ12" s="101"/>
      <c r="RNA12" s="132"/>
      <c r="RNB12" s="112"/>
      <c r="RNC12" s="132"/>
      <c r="RND12" s="112"/>
      <c r="RNE12" s="132"/>
      <c r="RNF12" s="112"/>
      <c r="RNG12" s="132"/>
      <c r="RNH12" s="112"/>
      <c r="RNI12" s="133"/>
      <c r="RNJ12" s="133"/>
      <c r="RNK12" s="134"/>
      <c r="RNL12" s="131"/>
      <c r="RNM12" s="101"/>
      <c r="RNN12" s="101"/>
      <c r="RNO12" s="132"/>
      <c r="RNP12" s="112"/>
      <c r="RNQ12" s="132"/>
      <c r="RNR12" s="112"/>
      <c r="RNS12" s="132"/>
      <c r="RNT12" s="112"/>
      <c r="RNU12" s="132"/>
      <c r="RNV12" s="112"/>
      <c r="RNW12" s="133"/>
      <c r="RNX12" s="133"/>
      <c r="RNY12" s="134"/>
      <c r="RNZ12" s="131"/>
      <c r="ROA12" s="101"/>
      <c r="ROB12" s="101"/>
      <c r="ROC12" s="132"/>
      <c r="ROD12" s="112"/>
      <c r="ROE12" s="132"/>
      <c r="ROF12" s="112"/>
      <c r="ROG12" s="132"/>
      <c r="ROH12" s="112"/>
      <c r="ROI12" s="132"/>
      <c r="ROJ12" s="112"/>
      <c r="ROK12" s="133"/>
      <c r="ROL12" s="133"/>
      <c r="ROM12" s="134"/>
      <c r="RON12" s="131"/>
      <c r="ROO12" s="101"/>
      <c r="ROP12" s="101"/>
      <c r="ROQ12" s="132"/>
      <c r="ROR12" s="112"/>
      <c r="ROS12" s="132"/>
      <c r="ROT12" s="112"/>
      <c r="ROU12" s="132"/>
      <c r="ROV12" s="112"/>
      <c r="ROW12" s="132"/>
      <c r="ROX12" s="112"/>
      <c r="ROY12" s="133"/>
      <c r="ROZ12" s="133"/>
      <c r="RPA12" s="134"/>
      <c r="RPB12" s="131"/>
      <c r="RPC12" s="101"/>
      <c r="RPD12" s="101"/>
      <c r="RPE12" s="132"/>
      <c r="RPF12" s="112"/>
      <c r="RPG12" s="132"/>
      <c r="RPH12" s="112"/>
      <c r="RPI12" s="132"/>
      <c r="RPJ12" s="112"/>
      <c r="RPK12" s="132"/>
      <c r="RPL12" s="112"/>
      <c r="RPM12" s="133"/>
      <c r="RPN12" s="133"/>
      <c r="RPO12" s="134"/>
      <c r="RPP12" s="131"/>
      <c r="RPQ12" s="101"/>
      <c r="RPR12" s="101"/>
      <c r="RPS12" s="132"/>
      <c r="RPT12" s="112"/>
      <c r="RPU12" s="132"/>
      <c r="RPV12" s="112"/>
      <c r="RPW12" s="132"/>
      <c r="RPX12" s="112"/>
      <c r="RPY12" s="132"/>
      <c r="RPZ12" s="112"/>
      <c r="RQA12" s="133"/>
      <c r="RQB12" s="133"/>
      <c r="RQC12" s="134"/>
      <c r="RQD12" s="131"/>
      <c r="RQE12" s="101"/>
      <c r="RQF12" s="101"/>
      <c r="RQG12" s="132"/>
      <c r="RQH12" s="112"/>
      <c r="RQI12" s="132"/>
      <c r="RQJ12" s="112"/>
      <c r="RQK12" s="132"/>
      <c r="RQL12" s="112"/>
      <c r="RQM12" s="132"/>
      <c r="RQN12" s="112"/>
      <c r="RQO12" s="133"/>
      <c r="RQP12" s="133"/>
      <c r="RQQ12" s="134"/>
      <c r="RQR12" s="131"/>
      <c r="RQS12" s="101"/>
      <c r="RQT12" s="101"/>
      <c r="RQU12" s="132"/>
      <c r="RQV12" s="112"/>
      <c r="RQW12" s="132"/>
      <c r="RQX12" s="112"/>
      <c r="RQY12" s="132"/>
      <c r="RQZ12" s="112"/>
      <c r="RRA12" s="132"/>
      <c r="RRB12" s="112"/>
      <c r="RRC12" s="133"/>
      <c r="RRD12" s="133"/>
      <c r="RRE12" s="134"/>
      <c r="RRF12" s="131"/>
      <c r="RRG12" s="101"/>
      <c r="RRH12" s="101"/>
      <c r="RRI12" s="132"/>
      <c r="RRJ12" s="112"/>
      <c r="RRK12" s="132"/>
      <c r="RRL12" s="112"/>
      <c r="RRM12" s="132"/>
      <c r="RRN12" s="112"/>
      <c r="RRO12" s="132"/>
      <c r="RRP12" s="112"/>
      <c r="RRQ12" s="133"/>
      <c r="RRR12" s="133"/>
      <c r="RRS12" s="134"/>
      <c r="RRT12" s="131"/>
      <c r="RRU12" s="101"/>
      <c r="RRV12" s="101"/>
      <c r="RRW12" s="132"/>
      <c r="RRX12" s="112"/>
      <c r="RRY12" s="132"/>
      <c r="RRZ12" s="112"/>
      <c r="RSA12" s="132"/>
      <c r="RSB12" s="112"/>
      <c r="RSC12" s="132"/>
      <c r="RSD12" s="112"/>
      <c r="RSE12" s="133"/>
      <c r="RSF12" s="133"/>
      <c r="RSG12" s="134"/>
      <c r="RSH12" s="131"/>
      <c r="RSI12" s="101"/>
      <c r="RSJ12" s="101"/>
      <c r="RSK12" s="132"/>
      <c r="RSL12" s="112"/>
      <c r="RSM12" s="132"/>
      <c r="RSN12" s="112"/>
      <c r="RSO12" s="132"/>
      <c r="RSP12" s="112"/>
      <c r="RSQ12" s="132"/>
      <c r="RSR12" s="112"/>
      <c r="RSS12" s="133"/>
      <c r="RST12" s="133"/>
      <c r="RSU12" s="134"/>
      <c r="RSV12" s="131"/>
      <c r="RSW12" s="101"/>
      <c r="RSX12" s="101"/>
      <c r="RSY12" s="132"/>
      <c r="RSZ12" s="112"/>
      <c r="RTA12" s="132"/>
      <c r="RTB12" s="112"/>
      <c r="RTC12" s="132"/>
      <c r="RTD12" s="112"/>
      <c r="RTE12" s="132"/>
      <c r="RTF12" s="112"/>
      <c r="RTG12" s="133"/>
      <c r="RTH12" s="133"/>
      <c r="RTI12" s="134"/>
      <c r="RTJ12" s="131"/>
      <c r="RTK12" s="101"/>
      <c r="RTL12" s="101"/>
      <c r="RTM12" s="132"/>
      <c r="RTN12" s="112"/>
      <c r="RTO12" s="132"/>
      <c r="RTP12" s="112"/>
      <c r="RTQ12" s="132"/>
      <c r="RTR12" s="112"/>
      <c r="RTS12" s="132"/>
      <c r="RTT12" s="112"/>
      <c r="RTU12" s="133"/>
      <c r="RTV12" s="133"/>
      <c r="RTW12" s="134"/>
      <c r="RTX12" s="131"/>
      <c r="RTY12" s="101"/>
      <c r="RTZ12" s="101"/>
      <c r="RUA12" s="132"/>
      <c r="RUB12" s="112"/>
      <c r="RUC12" s="132"/>
      <c r="RUD12" s="112"/>
      <c r="RUE12" s="132"/>
      <c r="RUF12" s="112"/>
      <c r="RUG12" s="132"/>
      <c r="RUH12" s="112"/>
      <c r="RUI12" s="133"/>
      <c r="RUJ12" s="133"/>
      <c r="RUK12" s="134"/>
      <c r="RUL12" s="131"/>
      <c r="RUM12" s="101"/>
      <c r="RUN12" s="101"/>
      <c r="RUO12" s="132"/>
      <c r="RUP12" s="112"/>
      <c r="RUQ12" s="132"/>
      <c r="RUR12" s="112"/>
      <c r="RUS12" s="132"/>
      <c r="RUT12" s="112"/>
      <c r="RUU12" s="132"/>
      <c r="RUV12" s="112"/>
      <c r="RUW12" s="133"/>
      <c r="RUX12" s="133"/>
      <c r="RUY12" s="134"/>
      <c r="RUZ12" s="131"/>
      <c r="RVA12" s="101"/>
      <c r="RVB12" s="101"/>
      <c r="RVC12" s="132"/>
      <c r="RVD12" s="112"/>
      <c r="RVE12" s="132"/>
      <c r="RVF12" s="112"/>
      <c r="RVG12" s="132"/>
      <c r="RVH12" s="112"/>
      <c r="RVI12" s="132"/>
      <c r="RVJ12" s="112"/>
      <c r="RVK12" s="133"/>
      <c r="RVL12" s="133"/>
      <c r="RVM12" s="134"/>
      <c r="RVN12" s="131"/>
      <c r="RVO12" s="101"/>
      <c r="RVP12" s="101"/>
      <c r="RVQ12" s="132"/>
      <c r="RVR12" s="112"/>
      <c r="RVS12" s="132"/>
      <c r="RVT12" s="112"/>
      <c r="RVU12" s="132"/>
      <c r="RVV12" s="112"/>
      <c r="RVW12" s="132"/>
      <c r="RVX12" s="112"/>
      <c r="RVY12" s="133"/>
      <c r="RVZ12" s="133"/>
      <c r="RWA12" s="134"/>
      <c r="RWB12" s="131"/>
      <c r="RWC12" s="101"/>
      <c r="RWD12" s="101"/>
      <c r="RWE12" s="132"/>
      <c r="RWF12" s="112"/>
      <c r="RWG12" s="132"/>
      <c r="RWH12" s="112"/>
      <c r="RWI12" s="132"/>
      <c r="RWJ12" s="112"/>
      <c r="RWK12" s="132"/>
      <c r="RWL12" s="112"/>
      <c r="RWM12" s="133"/>
      <c r="RWN12" s="133"/>
      <c r="RWO12" s="134"/>
      <c r="RWP12" s="131"/>
      <c r="RWQ12" s="101"/>
      <c r="RWR12" s="101"/>
      <c r="RWS12" s="132"/>
      <c r="RWT12" s="112"/>
      <c r="RWU12" s="132"/>
      <c r="RWV12" s="112"/>
      <c r="RWW12" s="132"/>
      <c r="RWX12" s="112"/>
      <c r="RWY12" s="132"/>
      <c r="RWZ12" s="112"/>
      <c r="RXA12" s="133"/>
      <c r="RXB12" s="133"/>
      <c r="RXC12" s="134"/>
      <c r="RXD12" s="131"/>
      <c r="RXE12" s="101"/>
      <c r="RXF12" s="101"/>
      <c r="RXG12" s="132"/>
      <c r="RXH12" s="112"/>
      <c r="RXI12" s="132"/>
      <c r="RXJ12" s="112"/>
      <c r="RXK12" s="132"/>
      <c r="RXL12" s="112"/>
      <c r="RXM12" s="132"/>
      <c r="RXN12" s="112"/>
      <c r="RXO12" s="133"/>
      <c r="RXP12" s="133"/>
      <c r="RXQ12" s="134"/>
      <c r="RXR12" s="131"/>
      <c r="RXS12" s="101"/>
      <c r="RXT12" s="101"/>
      <c r="RXU12" s="132"/>
      <c r="RXV12" s="112"/>
      <c r="RXW12" s="132"/>
      <c r="RXX12" s="112"/>
      <c r="RXY12" s="132"/>
      <c r="RXZ12" s="112"/>
      <c r="RYA12" s="132"/>
      <c r="RYB12" s="112"/>
      <c r="RYC12" s="133"/>
      <c r="RYD12" s="133"/>
      <c r="RYE12" s="134"/>
      <c r="RYF12" s="131"/>
      <c r="RYG12" s="101"/>
      <c r="RYH12" s="101"/>
      <c r="RYI12" s="132"/>
      <c r="RYJ12" s="112"/>
      <c r="RYK12" s="132"/>
      <c r="RYL12" s="112"/>
      <c r="RYM12" s="132"/>
      <c r="RYN12" s="112"/>
      <c r="RYO12" s="132"/>
      <c r="RYP12" s="112"/>
      <c r="RYQ12" s="133"/>
      <c r="RYR12" s="133"/>
      <c r="RYS12" s="134"/>
      <c r="RYT12" s="131"/>
      <c r="RYU12" s="101"/>
      <c r="RYV12" s="101"/>
      <c r="RYW12" s="132"/>
      <c r="RYX12" s="112"/>
      <c r="RYY12" s="132"/>
      <c r="RYZ12" s="112"/>
      <c r="RZA12" s="132"/>
      <c r="RZB12" s="112"/>
      <c r="RZC12" s="132"/>
      <c r="RZD12" s="112"/>
      <c r="RZE12" s="133"/>
      <c r="RZF12" s="133"/>
      <c r="RZG12" s="134"/>
      <c r="RZH12" s="131"/>
      <c r="RZI12" s="101"/>
      <c r="RZJ12" s="101"/>
      <c r="RZK12" s="132"/>
      <c r="RZL12" s="112"/>
      <c r="RZM12" s="132"/>
      <c r="RZN12" s="112"/>
      <c r="RZO12" s="132"/>
      <c r="RZP12" s="112"/>
      <c r="RZQ12" s="132"/>
      <c r="RZR12" s="112"/>
      <c r="RZS12" s="133"/>
      <c r="RZT12" s="133"/>
      <c r="RZU12" s="134"/>
      <c r="RZV12" s="131"/>
      <c r="RZW12" s="101"/>
      <c r="RZX12" s="101"/>
      <c r="RZY12" s="132"/>
      <c r="RZZ12" s="112"/>
      <c r="SAA12" s="132"/>
      <c r="SAB12" s="112"/>
      <c r="SAC12" s="132"/>
      <c r="SAD12" s="112"/>
      <c r="SAE12" s="132"/>
      <c r="SAF12" s="112"/>
      <c r="SAG12" s="133"/>
      <c r="SAH12" s="133"/>
      <c r="SAI12" s="134"/>
      <c r="SAJ12" s="131"/>
      <c r="SAK12" s="101"/>
      <c r="SAL12" s="101"/>
      <c r="SAM12" s="132"/>
      <c r="SAN12" s="112"/>
      <c r="SAO12" s="132"/>
      <c r="SAP12" s="112"/>
      <c r="SAQ12" s="132"/>
      <c r="SAR12" s="112"/>
      <c r="SAS12" s="132"/>
      <c r="SAT12" s="112"/>
      <c r="SAU12" s="133"/>
      <c r="SAV12" s="133"/>
      <c r="SAW12" s="134"/>
      <c r="SAX12" s="131"/>
      <c r="SAY12" s="101"/>
      <c r="SAZ12" s="101"/>
      <c r="SBA12" s="132"/>
      <c r="SBB12" s="112"/>
      <c r="SBC12" s="132"/>
      <c r="SBD12" s="112"/>
      <c r="SBE12" s="132"/>
      <c r="SBF12" s="112"/>
      <c r="SBG12" s="132"/>
      <c r="SBH12" s="112"/>
      <c r="SBI12" s="133"/>
      <c r="SBJ12" s="133"/>
      <c r="SBK12" s="134"/>
      <c r="SBL12" s="131"/>
      <c r="SBM12" s="101"/>
      <c r="SBN12" s="101"/>
      <c r="SBO12" s="132"/>
      <c r="SBP12" s="112"/>
      <c r="SBQ12" s="132"/>
      <c r="SBR12" s="112"/>
      <c r="SBS12" s="132"/>
      <c r="SBT12" s="112"/>
      <c r="SBU12" s="132"/>
      <c r="SBV12" s="112"/>
      <c r="SBW12" s="133"/>
      <c r="SBX12" s="133"/>
      <c r="SBY12" s="134"/>
      <c r="SBZ12" s="131"/>
      <c r="SCA12" s="101"/>
      <c r="SCB12" s="101"/>
      <c r="SCC12" s="132"/>
      <c r="SCD12" s="112"/>
      <c r="SCE12" s="132"/>
      <c r="SCF12" s="112"/>
      <c r="SCG12" s="132"/>
      <c r="SCH12" s="112"/>
      <c r="SCI12" s="132"/>
      <c r="SCJ12" s="112"/>
      <c r="SCK12" s="133"/>
      <c r="SCL12" s="133"/>
      <c r="SCM12" s="134"/>
      <c r="SCN12" s="131"/>
      <c r="SCO12" s="101"/>
      <c r="SCP12" s="101"/>
      <c r="SCQ12" s="132"/>
      <c r="SCR12" s="112"/>
      <c r="SCS12" s="132"/>
      <c r="SCT12" s="112"/>
      <c r="SCU12" s="132"/>
      <c r="SCV12" s="112"/>
      <c r="SCW12" s="132"/>
      <c r="SCX12" s="112"/>
      <c r="SCY12" s="133"/>
      <c r="SCZ12" s="133"/>
      <c r="SDA12" s="134"/>
      <c r="SDB12" s="131"/>
      <c r="SDC12" s="101"/>
      <c r="SDD12" s="101"/>
      <c r="SDE12" s="132"/>
      <c r="SDF12" s="112"/>
      <c r="SDG12" s="132"/>
      <c r="SDH12" s="112"/>
      <c r="SDI12" s="132"/>
      <c r="SDJ12" s="112"/>
      <c r="SDK12" s="132"/>
      <c r="SDL12" s="112"/>
      <c r="SDM12" s="133"/>
      <c r="SDN12" s="133"/>
      <c r="SDO12" s="134"/>
      <c r="SDP12" s="131"/>
      <c r="SDQ12" s="101"/>
      <c r="SDR12" s="101"/>
      <c r="SDS12" s="132"/>
      <c r="SDT12" s="112"/>
      <c r="SDU12" s="132"/>
      <c r="SDV12" s="112"/>
      <c r="SDW12" s="132"/>
      <c r="SDX12" s="112"/>
      <c r="SDY12" s="132"/>
      <c r="SDZ12" s="112"/>
      <c r="SEA12" s="133"/>
      <c r="SEB12" s="133"/>
      <c r="SEC12" s="134"/>
      <c r="SED12" s="131"/>
      <c r="SEE12" s="101"/>
      <c r="SEF12" s="101"/>
      <c r="SEG12" s="132"/>
      <c r="SEH12" s="112"/>
      <c r="SEI12" s="132"/>
      <c r="SEJ12" s="112"/>
      <c r="SEK12" s="132"/>
      <c r="SEL12" s="112"/>
      <c r="SEM12" s="132"/>
      <c r="SEN12" s="112"/>
      <c r="SEO12" s="133"/>
      <c r="SEP12" s="133"/>
      <c r="SEQ12" s="134"/>
      <c r="SER12" s="131"/>
      <c r="SES12" s="101"/>
      <c r="SET12" s="101"/>
      <c r="SEU12" s="132"/>
      <c r="SEV12" s="112"/>
      <c r="SEW12" s="132"/>
      <c r="SEX12" s="112"/>
      <c r="SEY12" s="132"/>
      <c r="SEZ12" s="112"/>
      <c r="SFA12" s="132"/>
      <c r="SFB12" s="112"/>
      <c r="SFC12" s="133"/>
      <c r="SFD12" s="133"/>
      <c r="SFE12" s="134"/>
      <c r="SFF12" s="131"/>
      <c r="SFG12" s="101"/>
      <c r="SFH12" s="101"/>
      <c r="SFI12" s="132"/>
      <c r="SFJ12" s="112"/>
      <c r="SFK12" s="132"/>
      <c r="SFL12" s="112"/>
      <c r="SFM12" s="132"/>
      <c r="SFN12" s="112"/>
      <c r="SFO12" s="132"/>
      <c r="SFP12" s="112"/>
      <c r="SFQ12" s="133"/>
      <c r="SFR12" s="133"/>
      <c r="SFS12" s="134"/>
      <c r="SFT12" s="131"/>
      <c r="SFU12" s="101"/>
      <c r="SFV12" s="101"/>
      <c r="SFW12" s="132"/>
      <c r="SFX12" s="112"/>
      <c r="SFY12" s="132"/>
      <c r="SFZ12" s="112"/>
      <c r="SGA12" s="132"/>
      <c r="SGB12" s="112"/>
      <c r="SGC12" s="132"/>
      <c r="SGD12" s="112"/>
      <c r="SGE12" s="133"/>
      <c r="SGF12" s="133"/>
      <c r="SGG12" s="134"/>
      <c r="SGH12" s="131"/>
      <c r="SGI12" s="101"/>
      <c r="SGJ12" s="101"/>
      <c r="SGK12" s="132"/>
      <c r="SGL12" s="112"/>
      <c r="SGM12" s="132"/>
      <c r="SGN12" s="112"/>
      <c r="SGO12" s="132"/>
      <c r="SGP12" s="112"/>
      <c r="SGQ12" s="132"/>
      <c r="SGR12" s="112"/>
      <c r="SGS12" s="133"/>
      <c r="SGT12" s="133"/>
      <c r="SGU12" s="134"/>
      <c r="SGV12" s="131"/>
      <c r="SGW12" s="101"/>
      <c r="SGX12" s="101"/>
      <c r="SGY12" s="132"/>
      <c r="SGZ12" s="112"/>
      <c r="SHA12" s="132"/>
      <c r="SHB12" s="112"/>
      <c r="SHC12" s="132"/>
      <c r="SHD12" s="112"/>
      <c r="SHE12" s="132"/>
      <c r="SHF12" s="112"/>
      <c r="SHG12" s="133"/>
      <c r="SHH12" s="133"/>
      <c r="SHI12" s="134"/>
      <c r="SHJ12" s="131"/>
      <c r="SHK12" s="101"/>
      <c r="SHL12" s="101"/>
      <c r="SHM12" s="132"/>
      <c r="SHN12" s="112"/>
      <c r="SHO12" s="132"/>
      <c r="SHP12" s="112"/>
      <c r="SHQ12" s="132"/>
      <c r="SHR12" s="112"/>
      <c r="SHS12" s="132"/>
      <c r="SHT12" s="112"/>
      <c r="SHU12" s="133"/>
      <c r="SHV12" s="133"/>
      <c r="SHW12" s="134"/>
      <c r="SHX12" s="131"/>
      <c r="SHY12" s="101"/>
      <c r="SHZ12" s="101"/>
      <c r="SIA12" s="132"/>
      <c r="SIB12" s="112"/>
      <c r="SIC12" s="132"/>
      <c r="SID12" s="112"/>
      <c r="SIE12" s="132"/>
      <c r="SIF12" s="112"/>
      <c r="SIG12" s="132"/>
      <c r="SIH12" s="112"/>
      <c r="SII12" s="133"/>
      <c r="SIJ12" s="133"/>
      <c r="SIK12" s="134"/>
      <c r="SIL12" s="131"/>
      <c r="SIM12" s="101"/>
      <c r="SIN12" s="101"/>
      <c r="SIO12" s="132"/>
      <c r="SIP12" s="112"/>
      <c r="SIQ12" s="132"/>
      <c r="SIR12" s="112"/>
      <c r="SIS12" s="132"/>
      <c r="SIT12" s="112"/>
      <c r="SIU12" s="132"/>
      <c r="SIV12" s="112"/>
      <c r="SIW12" s="133"/>
      <c r="SIX12" s="133"/>
      <c r="SIY12" s="134"/>
      <c r="SIZ12" s="131"/>
      <c r="SJA12" s="101"/>
      <c r="SJB12" s="101"/>
      <c r="SJC12" s="132"/>
      <c r="SJD12" s="112"/>
      <c r="SJE12" s="132"/>
      <c r="SJF12" s="112"/>
      <c r="SJG12" s="132"/>
      <c r="SJH12" s="112"/>
      <c r="SJI12" s="132"/>
      <c r="SJJ12" s="112"/>
      <c r="SJK12" s="133"/>
      <c r="SJL12" s="133"/>
      <c r="SJM12" s="134"/>
      <c r="SJN12" s="131"/>
      <c r="SJO12" s="101"/>
      <c r="SJP12" s="101"/>
      <c r="SJQ12" s="132"/>
      <c r="SJR12" s="112"/>
      <c r="SJS12" s="132"/>
      <c r="SJT12" s="112"/>
      <c r="SJU12" s="132"/>
      <c r="SJV12" s="112"/>
      <c r="SJW12" s="132"/>
      <c r="SJX12" s="112"/>
      <c r="SJY12" s="133"/>
      <c r="SJZ12" s="133"/>
      <c r="SKA12" s="134"/>
      <c r="SKB12" s="131"/>
      <c r="SKC12" s="101"/>
      <c r="SKD12" s="101"/>
      <c r="SKE12" s="132"/>
      <c r="SKF12" s="112"/>
      <c r="SKG12" s="132"/>
      <c r="SKH12" s="112"/>
      <c r="SKI12" s="132"/>
      <c r="SKJ12" s="112"/>
      <c r="SKK12" s="132"/>
      <c r="SKL12" s="112"/>
      <c r="SKM12" s="133"/>
      <c r="SKN12" s="133"/>
      <c r="SKO12" s="134"/>
      <c r="SKP12" s="131"/>
      <c r="SKQ12" s="101"/>
      <c r="SKR12" s="101"/>
      <c r="SKS12" s="132"/>
      <c r="SKT12" s="112"/>
      <c r="SKU12" s="132"/>
      <c r="SKV12" s="112"/>
      <c r="SKW12" s="132"/>
      <c r="SKX12" s="112"/>
      <c r="SKY12" s="132"/>
      <c r="SKZ12" s="112"/>
      <c r="SLA12" s="133"/>
      <c r="SLB12" s="133"/>
      <c r="SLC12" s="134"/>
      <c r="SLD12" s="131"/>
      <c r="SLE12" s="101"/>
      <c r="SLF12" s="101"/>
      <c r="SLG12" s="132"/>
      <c r="SLH12" s="112"/>
      <c r="SLI12" s="132"/>
      <c r="SLJ12" s="112"/>
      <c r="SLK12" s="132"/>
      <c r="SLL12" s="112"/>
      <c r="SLM12" s="132"/>
      <c r="SLN12" s="112"/>
      <c r="SLO12" s="133"/>
      <c r="SLP12" s="133"/>
      <c r="SLQ12" s="134"/>
      <c r="SLR12" s="131"/>
      <c r="SLS12" s="101"/>
      <c r="SLT12" s="101"/>
      <c r="SLU12" s="132"/>
      <c r="SLV12" s="112"/>
      <c r="SLW12" s="132"/>
      <c r="SLX12" s="112"/>
      <c r="SLY12" s="132"/>
      <c r="SLZ12" s="112"/>
      <c r="SMA12" s="132"/>
      <c r="SMB12" s="112"/>
      <c r="SMC12" s="133"/>
      <c r="SMD12" s="133"/>
      <c r="SME12" s="134"/>
      <c r="SMF12" s="131"/>
      <c r="SMG12" s="101"/>
      <c r="SMH12" s="101"/>
      <c r="SMI12" s="132"/>
      <c r="SMJ12" s="112"/>
      <c r="SMK12" s="132"/>
      <c r="SML12" s="112"/>
      <c r="SMM12" s="132"/>
      <c r="SMN12" s="112"/>
      <c r="SMO12" s="132"/>
      <c r="SMP12" s="112"/>
      <c r="SMQ12" s="133"/>
      <c r="SMR12" s="133"/>
      <c r="SMS12" s="134"/>
      <c r="SMT12" s="131"/>
      <c r="SMU12" s="101"/>
      <c r="SMV12" s="101"/>
      <c r="SMW12" s="132"/>
      <c r="SMX12" s="112"/>
      <c r="SMY12" s="132"/>
      <c r="SMZ12" s="112"/>
      <c r="SNA12" s="132"/>
      <c r="SNB12" s="112"/>
      <c r="SNC12" s="132"/>
      <c r="SND12" s="112"/>
      <c r="SNE12" s="133"/>
      <c r="SNF12" s="133"/>
      <c r="SNG12" s="134"/>
      <c r="SNH12" s="131"/>
      <c r="SNI12" s="101"/>
      <c r="SNJ12" s="101"/>
      <c r="SNK12" s="132"/>
      <c r="SNL12" s="112"/>
      <c r="SNM12" s="132"/>
      <c r="SNN12" s="112"/>
      <c r="SNO12" s="132"/>
      <c r="SNP12" s="112"/>
      <c r="SNQ12" s="132"/>
      <c r="SNR12" s="112"/>
      <c r="SNS12" s="133"/>
      <c r="SNT12" s="133"/>
      <c r="SNU12" s="134"/>
      <c r="SNV12" s="131"/>
      <c r="SNW12" s="101"/>
      <c r="SNX12" s="101"/>
      <c r="SNY12" s="132"/>
      <c r="SNZ12" s="112"/>
      <c r="SOA12" s="132"/>
      <c r="SOB12" s="112"/>
      <c r="SOC12" s="132"/>
      <c r="SOD12" s="112"/>
      <c r="SOE12" s="132"/>
      <c r="SOF12" s="112"/>
      <c r="SOG12" s="133"/>
      <c r="SOH12" s="133"/>
      <c r="SOI12" s="134"/>
      <c r="SOJ12" s="131"/>
      <c r="SOK12" s="101"/>
      <c r="SOL12" s="101"/>
      <c r="SOM12" s="132"/>
      <c r="SON12" s="112"/>
      <c r="SOO12" s="132"/>
      <c r="SOP12" s="112"/>
      <c r="SOQ12" s="132"/>
      <c r="SOR12" s="112"/>
      <c r="SOS12" s="132"/>
      <c r="SOT12" s="112"/>
      <c r="SOU12" s="133"/>
      <c r="SOV12" s="133"/>
      <c r="SOW12" s="134"/>
      <c r="SOX12" s="131"/>
      <c r="SOY12" s="101"/>
      <c r="SOZ12" s="101"/>
      <c r="SPA12" s="132"/>
      <c r="SPB12" s="112"/>
      <c r="SPC12" s="132"/>
      <c r="SPD12" s="112"/>
      <c r="SPE12" s="132"/>
      <c r="SPF12" s="112"/>
      <c r="SPG12" s="132"/>
      <c r="SPH12" s="112"/>
      <c r="SPI12" s="133"/>
      <c r="SPJ12" s="133"/>
      <c r="SPK12" s="134"/>
      <c r="SPL12" s="131"/>
      <c r="SPM12" s="101"/>
      <c r="SPN12" s="101"/>
      <c r="SPO12" s="132"/>
      <c r="SPP12" s="112"/>
      <c r="SPQ12" s="132"/>
      <c r="SPR12" s="112"/>
      <c r="SPS12" s="132"/>
      <c r="SPT12" s="112"/>
      <c r="SPU12" s="132"/>
      <c r="SPV12" s="112"/>
      <c r="SPW12" s="133"/>
      <c r="SPX12" s="133"/>
      <c r="SPY12" s="134"/>
      <c r="SPZ12" s="131"/>
      <c r="SQA12" s="101"/>
      <c r="SQB12" s="101"/>
      <c r="SQC12" s="132"/>
      <c r="SQD12" s="112"/>
      <c r="SQE12" s="132"/>
      <c r="SQF12" s="112"/>
      <c r="SQG12" s="132"/>
      <c r="SQH12" s="112"/>
      <c r="SQI12" s="132"/>
      <c r="SQJ12" s="112"/>
      <c r="SQK12" s="133"/>
      <c r="SQL12" s="133"/>
      <c r="SQM12" s="134"/>
      <c r="SQN12" s="131"/>
      <c r="SQO12" s="101"/>
      <c r="SQP12" s="101"/>
      <c r="SQQ12" s="132"/>
      <c r="SQR12" s="112"/>
      <c r="SQS12" s="132"/>
      <c r="SQT12" s="112"/>
      <c r="SQU12" s="132"/>
      <c r="SQV12" s="112"/>
      <c r="SQW12" s="132"/>
      <c r="SQX12" s="112"/>
      <c r="SQY12" s="133"/>
      <c r="SQZ12" s="133"/>
      <c r="SRA12" s="134"/>
      <c r="SRB12" s="131"/>
      <c r="SRC12" s="101"/>
      <c r="SRD12" s="101"/>
      <c r="SRE12" s="132"/>
      <c r="SRF12" s="112"/>
      <c r="SRG12" s="132"/>
      <c r="SRH12" s="112"/>
      <c r="SRI12" s="132"/>
      <c r="SRJ12" s="112"/>
      <c r="SRK12" s="132"/>
      <c r="SRL12" s="112"/>
      <c r="SRM12" s="133"/>
      <c r="SRN12" s="133"/>
      <c r="SRO12" s="134"/>
      <c r="SRP12" s="131"/>
      <c r="SRQ12" s="101"/>
      <c r="SRR12" s="101"/>
      <c r="SRS12" s="132"/>
      <c r="SRT12" s="112"/>
      <c r="SRU12" s="132"/>
      <c r="SRV12" s="112"/>
      <c r="SRW12" s="132"/>
      <c r="SRX12" s="112"/>
      <c r="SRY12" s="132"/>
      <c r="SRZ12" s="112"/>
      <c r="SSA12" s="133"/>
      <c r="SSB12" s="133"/>
      <c r="SSC12" s="134"/>
      <c r="SSD12" s="131"/>
      <c r="SSE12" s="101"/>
      <c r="SSF12" s="101"/>
      <c r="SSG12" s="132"/>
      <c r="SSH12" s="112"/>
      <c r="SSI12" s="132"/>
      <c r="SSJ12" s="112"/>
      <c r="SSK12" s="132"/>
      <c r="SSL12" s="112"/>
      <c r="SSM12" s="132"/>
      <c r="SSN12" s="112"/>
      <c r="SSO12" s="133"/>
      <c r="SSP12" s="133"/>
      <c r="SSQ12" s="134"/>
      <c r="SSR12" s="131"/>
      <c r="SSS12" s="101"/>
      <c r="SST12" s="101"/>
      <c r="SSU12" s="132"/>
      <c r="SSV12" s="112"/>
      <c r="SSW12" s="132"/>
      <c r="SSX12" s="112"/>
      <c r="SSY12" s="132"/>
      <c r="SSZ12" s="112"/>
      <c r="STA12" s="132"/>
      <c r="STB12" s="112"/>
      <c r="STC12" s="133"/>
      <c r="STD12" s="133"/>
      <c r="STE12" s="134"/>
      <c r="STF12" s="131"/>
      <c r="STG12" s="101"/>
      <c r="STH12" s="101"/>
      <c r="STI12" s="132"/>
      <c r="STJ12" s="112"/>
      <c r="STK12" s="132"/>
      <c r="STL12" s="112"/>
      <c r="STM12" s="132"/>
      <c r="STN12" s="112"/>
      <c r="STO12" s="132"/>
      <c r="STP12" s="112"/>
      <c r="STQ12" s="133"/>
      <c r="STR12" s="133"/>
      <c r="STS12" s="134"/>
      <c r="STT12" s="131"/>
      <c r="STU12" s="101"/>
      <c r="STV12" s="101"/>
      <c r="STW12" s="132"/>
      <c r="STX12" s="112"/>
      <c r="STY12" s="132"/>
      <c r="STZ12" s="112"/>
      <c r="SUA12" s="132"/>
      <c r="SUB12" s="112"/>
      <c r="SUC12" s="132"/>
      <c r="SUD12" s="112"/>
      <c r="SUE12" s="133"/>
      <c r="SUF12" s="133"/>
      <c r="SUG12" s="134"/>
      <c r="SUH12" s="131"/>
      <c r="SUI12" s="101"/>
      <c r="SUJ12" s="101"/>
      <c r="SUK12" s="132"/>
      <c r="SUL12" s="112"/>
      <c r="SUM12" s="132"/>
      <c r="SUN12" s="112"/>
      <c r="SUO12" s="132"/>
      <c r="SUP12" s="112"/>
      <c r="SUQ12" s="132"/>
      <c r="SUR12" s="112"/>
      <c r="SUS12" s="133"/>
      <c r="SUT12" s="133"/>
      <c r="SUU12" s="134"/>
      <c r="SUV12" s="131"/>
      <c r="SUW12" s="101"/>
      <c r="SUX12" s="101"/>
      <c r="SUY12" s="132"/>
      <c r="SUZ12" s="112"/>
      <c r="SVA12" s="132"/>
      <c r="SVB12" s="112"/>
      <c r="SVC12" s="132"/>
      <c r="SVD12" s="112"/>
      <c r="SVE12" s="132"/>
      <c r="SVF12" s="112"/>
      <c r="SVG12" s="133"/>
      <c r="SVH12" s="133"/>
      <c r="SVI12" s="134"/>
      <c r="SVJ12" s="131"/>
      <c r="SVK12" s="101"/>
      <c r="SVL12" s="101"/>
      <c r="SVM12" s="132"/>
      <c r="SVN12" s="112"/>
      <c r="SVO12" s="132"/>
      <c r="SVP12" s="112"/>
      <c r="SVQ12" s="132"/>
      <c r="SVR12" s="112"/>
      <c r="SVS12" s="132"/>
      <c r="SVT12" s="112"/>
      <c r="SVU12" s="133"/>
      <c r="SVV12" s="133"/>
      <c r="SVW12" s="134"/>
      <c r="SVX12" s="131"/>
      <c r="SVY12" s="101"/>
      <c r="SVZ12" s="101"/>
      <c r="SWA12" s="132"/>
      <c r="SWB12" s="112"/>
      <c r="SWC12" s="132"/>
      <c r="SWD12" s="112"/>
      <c r="SWE12" s="132"/>
      <c r="SWF12" s="112"/>
      <c r="SWG12" s="132"/>
      <c r="SWH12" s="112"/>
      <c r="SWI12" s="133"/>
      <c r="SWJ12" s="133"/>
      <c r="SWK12" s="134"/>
      <c r="SWL12" s="131"/>
      <c r="SWM12" s="101"/>
      <c r="SWN12" s="101"/>
      <c r="SWO12" s="132"/>
      <c r="SWP12" s="112"/>
      <c r="SWQ12" s="132"/>
      <c r="SWR12" s="112"/>
      <c r="SWS12" s="132"/>
      <c r="SWT12" s="112"/>
      <c r="SWU12" s="132"/>
      <c r="SWV12" s="112"/>
      <c r="SWW12" s="133"/>
      <c r="SWX12" s="133"/>
      <c r="SWY12" s="134"/>
      <c r="SWZ12" s="131"/>
      <c r="SXA12" s="101"/>
      <c r="SXB12" s="101"/>
      <c r="SXC12" s="132"/>
      <c r="SXD12" s="112"/>
      <c r="SXE12" s="132"/>
      <c r="SXF12" s="112"/>
      <c r="SXG12" s="132"/>
      <c r="SXH12" s="112"/>
      <c r="SXI12" s="132"/>
      <c r="SXJ12" s="112"/>
      <c r="SXK12" s="133"/>
      <c r="SXL12" s="133"/>
      <c r="SXM12" s="134"/>
      <c r="SXN12" s="131"/>
      <c r="SXO12" s="101"/>
      <c r="SXP12" s="101"/>
      <c r="SXQ12" s="132"/>
      <c r="SXR12" s="112"/>
      <c r="SXS12" s="132"/>
      <c r="SXT12" s="112"/>
      <c r="SXU12" s="132"/>
      <c r="SXV12" s="112"/>
      <c r="SXW12" s="132"/>
      <c r="SXX12" s="112"/>
      <c r="SXY12" s="133"/>
      <c r="SXZ12" s="133"/>
      <c r="SYA12" s="134"/>
      <c r="SYB12" s="131"/>
      <c r="SYC12" s="101"/>
      <c r="SYD12" s="101"/>
      <c r="SYE12" s="132"/>
      <c r="SYF12" s="112"/>
      <c r="SYG12" s="132"/>
      <c r="SYH12" s="112"/>
      <c r="SYI12" s="132"/>
      <c r="SYJ12" s="112"/>
      <c r="SYK12" s="132"/>
      <c r="SYL12" s="112"/>
      <c r="SYM12" s="133"/>
      <c r="SYN12" s="133"/>
      <c r="SYO12" s="134"/>
      <c r="SYP12" s="131"/>
      <c r="SYQ12" s="101"/>
      <c r="SYR12" s="101"/>
      <c r="SYS12" s="132"/>
      <c r="SYT12" s="112"/>
      <c r="SYU12" s="132"/>
      <c r="SYV12" s="112"/>
      <c r="SYW12" s="132"/>
      <c r="SYX12" s="112"/>
      <c r="SYY12" s="132"/>
      <c r="SYZ12" s="112"/>
      <c r="SZA12" s="133"/>
      <c r="SZB12" s="133"/>
      <c r="SZC12" s="134"/>
      <c r="SZD12" s="131"/>
      <c r="SZE12" s="101"/>
      <c r="SZF12" s="101"/>
      <c r="SZG12" s="132"/>
      <c r="SZH12" s="112"/>
      <c r="SZI12" s="132"/>
      <c r="SZJ12" s="112"/>
      <c r="SZK12" s="132"/>
      <c r="SZL12" s="112"/>
      <c r="SZM12" s="132"/>
      <c r="SZN12" s="112"/>
      <c r="SZO12" s="133"/>
      <c r="SZP12" s="133"/>
      <c r="SZQ12" s="134"/>
      <c r="SZR12" s="131"/>
      <c r="SZS12" s="101"/>
      <c r="SZT12" s="101"/>
      <c r="SZU12" s="132"/>
      <c r="SZV12" s="112"/>
      <c r="SZW12" s="132"/>
      <c r="SZX12" s="112"/>
      <c r="SZY12" s="132"/>
      <c r="SZZ12" s="112"/>
      <c r="TAA12" s="132"/>
      <c r="TAB12" s="112"/>
      <c r="TAC12" s="133"/>
      <c r="TAD12" s="133"/>
      <c r="TAE12" s="134"/>
      <c r="TAF12" s="131"/>
      <c r="TAG12" s="101"/>
      <c r="TAH12" s="101"/>
      <c r="TAI12" s="132"/>
      <c r="TAJ12" s="112"/>
      <c r="TAK12" s="132"/>
      <c r="TAL12" s="112"/>
      <c r="TAM12" s="132"/>
      <c r="TAN12" s="112"/>
      <c r="TAO12" s="132"/>
      <c r="TAP12" s="112"/>
      <c r="TAQ12" s="133"/>
      <c r="TAR12" s="133"/>
      <c r="TAS12" s="134"/>
      <c r="TAT12" s="131"/>
      <c r="TAU12" s="101"/>
      <c r="TAV12" s="101"/>
      <c r="TAW12" s="132"/>
      <c r="TAX12" s="112"/>
      <c r="TAY12" s="132"/>
      <c r="TAZ12" s="112"/>
      <c r="TBA12" s="132"/>
      <c r="TBB12" s="112"/>
      <c r="TBC12" s="132"/>
      <c r="TBD12" s="112"/>
      <c r="TBE12" s="133"/>
      <c r="TBF12" s="133"/>
      <c r="TBG12" s="134"/>
      <c r="TBH12" s="131"/>
      <c r="TBI12" s="101"/>
      <c r="TBJ12" s="101"/>
      <c r="TBK12" s="132"/>
      <c r="TBL12" s="112"/>
      <c r="TBM12" s="132"/>
      <c r="TBN12" s="112"/>
      <c r="TBO12" s="132"/>
      <c r="TBP12" s="112"/>
      <c r="TBQ12" s="132"/>
      <c r="TBR12" s="112"/>
      <c r="TBS12" s="133"/>
      <c r="TBT12" s="133"/>
      <c r="TBU12" s="134"/>
      <c r="TBV12" s="131"/>
      <c r="TBW12" s="101"/>
      <c r="TBX12" s="101"/>
      <c r="TBY12" s="132"/>
      <c r="TBZ12" s="112"/>
      <c r="TCA12" s="132"/>
      <c r="TCB12" s="112"/>
      <c r="TCC12" s="132"/>
      <c r="TCD12" s="112"/>
      <c r="TCE12" s="132"/>
      <c r="TCF12" s="112"/>
      <c r="TCG12" s="133"/>
      <c r="TCH12" s="133"/>
      <c r="TCI12" s="134"/>
      <c r="TCJ12" s="131"/>
      <c r="TCK12" s="101"/>
      <c r="TCL12" s="101"/>
      <c r="TCM12" s="132"/>
      <c r="TCN12" s="112"/>
      <c r="TCO12" s="132"/>
      <c r="TCP12" s="112"/>
      <c r="TCQ12" s="132"/>
      <c r="TCR12" s="112"/>
      <c r="TCS12" s="132"/>
      <c r="TCT12" s="112"/>
      <c r="TCU12" s="133"/>
      <c r="TCV12" s="133"/>
      <c r="TCW12" s="134"/>
      <c r="TCX12" s="131"/>
      <c r="TCY12" s="101"/>
      <c r="TCZ12" s="101"/>
      <c r="TDA12" s="132"/>
      <c r="TDB12" s="112"/>
      <c r="TDC12" s="132"/>
      <c r="TDD12" s="112"/>
      <c r="TDE12" s="132"/>
      <c r="TDF12" s="112"/>
      <c r="TDG12" s="132"/>
      <c r="TDH12" s="112"/>
      <c r="TDI12" s="133"/>
      <c r="TDJ12" s="133"/>
      <c r="TDK12" s="134"/>
      <c r="TDL12" s="131"/>
      <c r="TDM12" s="101"/>
      <c r="TDN12" s="101"/>
      <c r="TDO12" s="132"/>
      <c r="TDP12" s="112"/>
      <c r="TDQ12" s="132"/>
      <c r="TDR12" s="112"/>
      <c r="TDS12" s="132"/>
      <c r="TDT12" s="112"/>
      <c r="TDU12" s="132"/>
      <c r="TDV12" s="112"/>
      <c r="TDW12" s="133"/>
      <c r="TDX12" s="133"/>
      <c r="TDY12" s="134"/>
      <c r="TDZ12" s="131"/>
      <c r="TEA12" s="101"/>
      <c r="TEB12" s="101"/>
      <c r="TEC12" s="132"/>
      <c r="TED12" s="112"/>
      <c r="TEE12" s="132"/>
      <c r="TEF12" s="112"/>
      <c r="TEG12" s="132"/>
      <c r="TEH12" s="112"/>
      <c r="TEI12" s="132"/>
      <c r="TEJ12" s="112"/>
      <c r="TEK12" s="133"/>
      <c r="TEL12" s="133"/>
      <c r="TEM12" s="134"/>
      <c r="TEN12" s="131"/>
      <c r="TEO12" s="101"/>
      <c r="TEP12" s="101"/>
      <c r="TEQ12" s="132"/>
      <c r="TER12" s="112"/>
      <c r="TES12" s="132"/>
      <c r="TET12" s="112"/>
      <c r="TEU12" s="132"/>
      <c r="TEV12" s="112"/>
      <c r="TEW12" s="132"/>
      <c r="TEX12" s="112"/>
      <c r="TEY12" s="133"/>
      <c r="TEZ12" s="133"/>
      <c r="TFA12" s="134"/>
      <c r="TFB12" s="131"/>
      <c r="TFC12" s="101"/>
      <c r="TFD12" s="101"/>
      <c r="TFE12" s="132"/>
      <c r="TFF12" s="112"/>
      <c r="TFG12" s="132"/>
      <c r="TFH12" s="112"/>
      <c r="TFI12" s="132"/>
      <c r="TFJ12" s="112"/>
      <c r="TFK12" s="132"/>
      <c r="TFL12" s="112"/>
      <c r="TFM12" s="133"/>
      <c r="TFN12" s="133"/>
      <c r="TFO12" s="134"/>
      <c r="TFP12" s="131"/>
      <c r="TFQ12" s="101"/>
      <c r="TFR12" s="101"/>
      <c r="TFS12" s="132"/>
      <c r="TFT12" s="112"/>
      <c r="TFU12" s="132"/>
      <c r="TFV12" s="112"/>
      <c r="TFW12" s="132"/>
      <c r="TFX12" s="112"/>
      <c r="TFY12" s="132"/>
      <c r="TFZ12" s="112"/>
      <c r="TGA12" s="133"/>
      <c r="TGB12" s="133"/>
      <c r="TGC12" s="134"/>
      <c r="TGD12" s="131"/>
      <c r="TGE12" s="101"/>
      <c r="TGF12" s="101"/>
      <c r="TGG12" s="132"/>
      <c r="TGH12" s="112"/>
      <c r="TGI12" s="132"/>
      <c r="TGJ12" s="112"/>
      <c r="TGK12" s="132"/>
      <c r="TGL12" s="112"/>
      <c r="TGM12" s="132"/>
      <c r="TGN12" s="112"/>
      <c r="TGO12" s="133"/>
      <c r="TGP12" s="133"/>
      <c r="TGQ12" s="134"/>
      <c r="TGR12" s="131"/>
      <c r="TGS12" s="101"/>
      <c r="TGT12" s="101"/>
      <c r="TGU12" s="132"/>
      <c r="TGV12" s="112"/>
      <c r="TGW12" s="132"/>
      <c r="TGX12" s="112"/>
      <c r="TGY12" s="132"/>
      <c r="TGZ12" s="112"/>
      <c r="THA12" s="132"/>
      <c r="THB12" s="112"/>
      <c r="THC12" s="133"/>
      <c r="THD12" s="133"/>
      <c r="THE12" s="134"/>
      <c r="THF12" s="131"/>
      <c r="THG12" s="101"/>
      <c r="THH12" s="101"/>
      <c r="THI12" s="132"/>
      <c r="THJ12" s="112"/>
      <c r="THK12" s="132"/>
      <c r="THL12" s="112"/>
      <c r="THM12" s="132"/>
      <c r="THN12" s="112"/>
      <c r="THO12" s="132"/>
      <c r="THP12" s="112"/>
      <c r="THQ12" s="133"/>
      <c r="THR12" s="133"/>
      <c r="THS12" s="134"/>
      <c r="THT12" s="131"/>
      <c r="THU12" s="101"/>
      <c r="THV12" s="101"/>
      <c r="THW12" s="132"/>
      <c r="THX12" s="112"/>
      <c r="THY12" s="132"/>
      <c r="THZ12" s="112"/>
      <c r="TIA12" s="132"/>
      <c r="TIB12" s="112"/>
      <c r="TIC12" s="132"/>
      <c r="TID12" s="112"/>
      <c r="TIE12" s="133"/>
      <c r="TIF12" s="133"/>
      <c r="TIG12" s="134"/>
      <c r="TIH12" s="131"/>
      <c r="TII12" s="101"/>
      <c r="TIJ12" s="101"/>
      <c r="TIK12" s="132"/>
      <c r="TIL12" s="112"/>
      <c r="TIM12" s="132"/>
      <c r="TIN12" s="112"/>
      <c r="TIO12" s="132"/>
      <c r="TIP12" s="112"/>
      <c r="TIQ12" s="132"/>
      <c r="TIR12" s="112"/>
      <c r="TIS12" s="133"/>
      <c r="TIT12" s="133"/>
      <c r="TIU12" s="134"/>
      <c r="TIV12" s="131"/>
      <c r="TIW12" s="101"/>
      <c r="TIX12" s="101"/>
      <c r="TIY12" s="132"/>
      <c r="TIZ12" s="112"/>
      <c r="TJA12" s="132"/>
      <c r="TJB12" s="112"/>
      <c r="TJC12" s="132"/>
      <c r="TJD12" s="112"/>
      <c r="TJE12" s="132"/>
      <c r="TJF12" s="112"/>
      <c r="TJG12" s="133"/>
      <c r="TJH12" s="133"/>
      <c r="TJI12" s="134"/>
      <c r="TJJ12" s="131"/>
      <c r="TJK12" s="101"/>
      <c r="TJL12" s="101"/>
      <c r="TJM12" s="132"/>
      <c r="TJN12" s="112"/>
      <c r="TJO12" s="132"/>
      <c r="TJP12" s="112"/>
      <c r="TJQ12" s="132"/>
      <c r="TJR12" s="112"/>
      <c r="TJS12" s="132"/>
      <c r="TJT12" s="112"/>
      <c r="TJU12" s="133"/>
      <c r="TJV12" s="133"/>
      <c r="TJW12" s="134"/>
      <c r="TJX12" s="131"/>
      <c r="TJY12" s="101"/>
      <c r="TJZ12" s="101"/>
      <c r="TKA12" s="132"/>
      <c r="TKB12" s="112"/>
      <c r="TKC12" s="132"/>
      <c r="TKD12" s="112"/>
      <c r="TKE12" s="132"/>
      <c r="TKF12" s="112"/>
      <c r="TKG12" s="132"/>
      <c r="TKH12" s="112"/>
      <c r="TKI12" s="133"/>
      <c r="TKJ12" s="133"/>
      <c r="TKK12" s="134"/>
      <c r="TKL12" s="131"/>
      <c r="TKM12" s="101"/>
      <c r="TKN12" s="101"/>
      <c r="TKO12" s="132"/>
      <c r="TKP12" s="112"/>
      <c r="TKQ12" s="132"/>
      <c r="TKR12" s="112"/>
      <c r="TKS12" s="132"/>
      <c r="TKT12" s="112"/>
      <c r="TKU12" s="132"/>
      <c r="TKV12" s="112"/>
      <c r="TKW12" s="133"/>
      <c r="TKX12" s="133"/>
      <c r="TKY12" s="134"/>
      <c r="TKZ12" s="131"/>
      <c r="TLA12" s="101"/>
      <c r="TLB12" s="101"/>
      <c r="TLC12" s="132"/>
      <c r="TLD12" s="112"/>
      <c r="TLE12" s="132"/>
      <c r="TLF12" s="112"/>
      <c r="TLG12" s="132"/>
      <c r="TLH12" s="112"/>
      <c r="TLI12" s="132"/>
      <c r="TLJ12" s="112"/>
      <c r="TLK12" s="133"/>
      <c r="TLL12" s="133"/>
      <c r="TLM12" s="134"/>
      <c r="TLN12" s="131"/>
      <c r="TLO12" s="101"/>
      <c r="TLP12" s="101"/>
      <c r="TLQ12" s="132"/>
      <c r="TLR12" s="112"/>
      <c r="TLS12" s="132"/>
      <c r="TLT12" s="112"/>
      <c r="TLU12" s="132"/>
      <c r="TLV12" s="112"/>
      <c r="TLW12" s="132"/>
      <c r="TLX12" s="112"/>
      <c r="TLY12" s="133"/>
      <c r="TLZ12" s="133"/>
      <c r="TMA12" s="134"/>
      <c r="TMB12" s="131"/>
      <c r="TMC12" s="101"/>
      <c r="TMD12" s="101"/>
      <c r="TME12" s="132"/>
      <c r="TMF12" s="112"/>
      <c r="TMG12" s="132"/>
      <c r="TMH12" s="112"/>
      <c r="TMI12" s="132"/>
      <c r="TMJ12" s="112"/>
      <c r="TMK12" s="132"/>
      <c r="TML12" s="112"/>
      <c r="TMM12" s="133"/>
      <c r="TMN12" s="133"/>
      <c r="TMO12" s="134"/>
      <c r="TMP12" s="131"/>
      <c r="TMQ12" s="101"/>
      <c r="TMR12" s="101"/>
      <c r="TMS12" s="132"/>
      <c r="TMT12" s="112"/>
      <c r="TMU12" s="132"/>
      <c r="TMV12" s="112"/>
      <c r="TMW12" s="132"/>
      <c r="TMX12" s="112"/>
      <c r="TMY12" s="132"/>
      <c r="TMZ12" s="112"/>
      <c r="TNA12" s="133"/>
      <c r="TNB12" s="133"/>
      <c r="TNC12" s="134"/>
      <c r="TND12" s="131"/>
      <c r="TNE12" s="101"/>
      <c r="TNF12" s="101"/>
      <c r="TNG12" s="132"/>
      <c r="TNH12" s="112"/>
      <c r="TNI12" s="132"/>
      <c r="TNJ12" s="112"/>
      <c r="TNK12" s="132"/>
      <c r="TNL12" s="112"/>
      <c r="TNM12" s="132"/>
      <c r="TNN12" s="112"/>
      <c r="TNO12" s="133"/>
      <c r="TNP12" s="133"/>
      <c r="TNQ12" s="134"/>
      <c r="TNR12" s="131"/>
      <c r="TNS12" s="101"/>
      <c r="TNT12" s="101"/>
      <c r="TNU12" s="132"/>
      <c r="TNV12" s="112"/>
      <c r="TNW12" s="132"/>
      <c r="TNX12" s="112"/>
      <c r="TNY12" s="132"/>
      <c r="TNZ12" s="112"/>
      <c r="TOA12" s="132"/>
      <c r="TOB12" s="112"/>
      <c r="TOC12" s="133"/>
      <c r="TOD12" s="133"/>
      <c r="TOE12" s="134"/>
      <c r="TOF12" s="131"/>
      <c r="TOG12" s="101"/>
      <c r="TOH12" s="101"/>
      <c r="TOI12" s="132"/>
      <c r="TOJ12" s="112"/>
      <c r="TOK12" s="132"/>
      <c r="TOL12" s="112"/>
      <c r="TOM12" s="132"/>
      <c r="TON12" s="112"/>
      <c r="TOO12" s="132"/>
      <c r="TOP12" s="112"/>
      <c r="TOQ12" s="133"/>
      <c r="TOR12" s="133"/>
      <c r="TOS12" s="134"/>
      <c r="TOT12" s="131"/>
      <c r="TOU12" s="101"/>
      <c r="TOV12" s="101"/>
      <c r="TOW12" s="132"/>
      <c r="TOX12" s="112"/>
      <c r="TOY12" s="132"/>
      <c r="TOZ12" s="112"/>
      <c r="TPA12" s="132"/>
      <c r="TPB12" s="112"/>
      <c r="TPC12" s="132"/>
      <c r="TPD12" s="112"/>
      <c r="TPE12" s="133"/>
      <c r="TPF12" s="133"/>
      <c r="TPG12" s="134"/>
      <c r="TPH12" s="131"/>
      <c r="TPI12" s="101"/>
      <c r="TPJ12" s="101"/>
      <c r="TPK12" s="132"/>
      <c r="TPL12" s="112"/>
      <c r="TPM12" s="132"/>
      <c r="TPN12" s="112"/>
      <c r="TPO12" s="132"/>
      <c r="TPP12" s="112"/>
      <c r="TPQ12" s="132"/>
      <c r="TPR12" s="112"/>
      <c r="TPS12" s="133"/>
      <c r="TPT12" s="133"/>
      <c r="TPU12" s="134"/>
      <c r="TPV12" s="131"/>
      <c r="TPW12" s="101"/>
      <c r="TPX12" s="101"/>
      <c r="TPY12" s="132"/>
      <c r="TPZ12" s="112"/>
      <c r="TQA12" s="132"/>
      <c r="TQB12" s="112"/>
      <c r="TQC12" s="132"/>
      <c r="TQD12" s="112"/>
      <c r="TQE12" s="132"/>
      <c r="TQF12" s="112"/>
      <c r="TQG12" s="133"/>
      <c r="TQH12" s="133"/>
      <c r="TQI12" s="134"/>
      <c r="TQJ12" s="131"/>
      <c r="TQK12" s="101"/>
      <c r="TQL12" s="101"/>
      <c r="TQM12" s="132"/>
      <c r="TQN12" s="112"/>
      <c r="TQO12" s="132"/>
      <c r="TQP12" s="112"/>
      <c r="TQQ12" s="132"/>
      <c r="TQR12" s="112"/>
      <c r="TQS12" s="132"/>
      <c r="TQT12" s="112"/>
      <c r="TQU12" s="133"/>
      <c r="TQV12" s="133"/>
      <c r="TQW12" s="134"/>
      <c r="TQX12" s="131"/>
      <c r="TQY12" s="101"/>
      <c r="TQZ12" s="101"/>
      <c r="TRA12" s="132"/>
      <c r="TRB12" s="112"/>
      <c r="TRC12" s="132"/>
      <c r="TRD12" s="112"/>
      <c r="TRE12" s="132"/>
      <c r="TRF12" s="112"/>
      <c r="TRG12" s="132"/>
      <c r="TRH12" s="112"/>
      <c r="TRI12" s="133"/>
      <c r="TRJ12" s="133"/>
      <c r="TRK12" s="134"/>
      <c r="TRL12" s="131"/>
      <c r="TRM12" s="101"/>
      <c r="TRN12" s="101"/>
      <c r="TRO12" s="132"/>
      <c r="TRP12" s="112"/>
      <c r="TRQ12" s="132"/>
      <c r="TRR12" s="112"/>
      <c r="TRS12" s="132"/>
      <c r="TRT12" s="112"/>
      <c r="TRU12" s="132"/>
      <c r="TRV12" s="112"/>
      <c r="TRW12" s="133"/>
      <c r="TRX12" s="133"/>
      <c r="TRY12" s="134"/>
      <c r="TRZ12" s="131"/>
      <c r="TSA12" s="101"/>
      <c r="TSB12" s="101"/>
      <c r="TSC12" s="132"/>
      <c r="TSD12" s="112"/>
      <c r="TSE12" s="132"/>
      <c r="TSF12" s="112"/>
      <c r="TSG12" s="132"/>
      <c r="TSH12" s="112"/>
      <c r="TSI12" s="132"/>
      <c r="TSJ12" s="112"/>
      <c r="TSK12" s="133"/>
      <c r="TSL12" s="133"/>
      <c r="TSM12" s="134"/>
      <c r="TSN12" s="131"/>
      <c r="TSO12" s="101"/>
      <c r="TSP12" s="101"/>
      <c r="TSQ12" s="132"/>
      <c r="TSR12" s="112"/>
      <c r="TSS12" s="132"/>
      <c r="TST12" s="112"/>
      <c r="TSU12" s="132"/>
      <c r="TSV12" s="112"/>
      <c r="TSW12" s="132"/>
      <c r="TSX12" s="112"/>
      <c r="TSY12" s="133"/>
      <c r="TSZ12" s="133"/>
      <c r="TTA12" s="134"/>
      <c r="TTB12" s="131"/>
      <c r="TTC12" s="101"/>
      <c r="TTD12" s="101"/>
      <c r="TTE12" s="132"/>
      <c r="TTF12" s="112"/>
      <c r="TTG12" s="132"/>
      <c r="TTH12" s="112"/>
      <c r="TTI12" s="132"/>
      <c r="TTJ12" s="112"/>
      <c r="TTK12" s="132"/>
      <c r="TTL12" s="112"/>
      <c r="TTM12" s="133"/>
      <c r="TTN12" s="133"/>
      <c r="TTO12" s="134"/>
      <c r="TTP12" s="131"/>
      <c r="TTQ12" s="101"/>
      <c r="TTR12" s="101"/>
      <c r="TTS12" s="132"/>
      <c r="TTT12" s="112"/>
      <c r="TTU12" s="132"/>
      <c r="TTV12" s="112"/>
      <c r="TTW12" s="132"/>
      <c r="TTX12" s="112"/>
      <c r="TTY12" s="132"/>
      <c r="TTZ12" s="112"/>
      <c r="TUA12" s="133"/>
      <c r="TUB12" s="133"/>
      <c r="TUC12" s="134"/>
      <c r="TUD12" s="131"/>
      <c r="TUE12" s="101"/>
      <c r="TUF12" s="101"/>
      <c r="TUG12" s="132"/>
      <c r="TUH12" s="112"/>
      <c r="TUI12" s="132"/>
      <c r="TUJ12" s="112"/>
      <c r="TUK12" s="132"/>
      <c r="TUL12" s="112"/>
      <c r="TUM12" s="132"/>
      <c r="TUN12" s="112"/>
      <c r="TUO12" s="133"/>
      <c r="TUP12" s="133"/>
      <c r="TUQ12" s="134"/>
      <c r="TUR12" s="131"/>
      <c r="TUS12" s="101"/>
      <c r="TUT12" s="101"/>
      <c r="TUU12" s="132"/>
      <c r="TUV12" s="112"/>
      <c r="TUW12" s="132"/>
      <c r="TUX12" s="112"/>
      <c r="TUY12" s="132"/>
      <c r="TUZ12" s="112"/>
      <c r="TVA12" s="132"/>
      <c r="TVB12" s="112"/>
      <c r="TVC12" s="133"/>
      <c r="TVD12" s="133"/>
      <c r="TVE12" s="134"/>
      <c r="TVF12" s="131"/>
      <c r="TVG12" s="101"/>
      <c r="TVH12" s="101"/>
      <c r="TVI12" s="132"/>
      <c r="TVJ12" s="112"/>
      <c r="TVK12" s="132"/>
      <c r="TVL12" s="112"/>
      <c r="TVM12" s="132"/>
      <c r="TVN12" s="112"/>
      <c r="TVO12" s="132"/>
      <c r="TVP12" s="112"/>
      <c r="TVQ12" s="133"/>
      <c r="TVR12" s="133"/>
      <c r="TVS12" s="134"/>
      <c r="TVT12" s="131"/>
      <c r="TVU12" s="101"/>
      <c r="TVV12" s="101"/>
      <c r="TVW12" s="132"/>
      <c r="TVX12" s="112"/>
      <c r="TVY12" s="132"/>
      <c r="TVZ12" s="112"/>
      <c r="TWA12" s="132"/>
      <c r="TWB12" s="112"/>
      <c r="TWC12" s="132"/>
      <c r="TWD12" s="112"/>
      <c r="TWE12" s="133"/>
      <c r="TWF12" s="133"/>
      <c r="TWG12" s="134"/>
      <c r="TWH12" s="131"/>
      <c r="TWI12" s="101"/>
      <c r="TWJ12" s="101"/>
      <c r="TWK12" s="132"/>
      <c r="TWL12" s="112"/>
      <c r="TWM12" s="132"/>
      <c r="TWN12" s="112"/>
      <c r="TWO12" s="132"/>
      <c r="TWP12" s="112"/>
      <c r="TWQ12" s="132"/>
      <c r="TWR12" s="112"/>
      <c r="TWS12" s="133"/>
      <c r="TWT12" s="133"/>
      <c r="TWU12" s="134"/>
      <c r="TWV12" s="131"/>
      <c r="TWW12" s="101"/>
      <c r="TWX12" s="101"/>
      <c r="TWY12" s="132"/>
      <c r="TWZ12" s="112"/>
      <c r="TXA12" s="132"/>
      <c r="TXB12" s="112"/>
      <c r="TXC12" s="132"/>
      <c r="TXD12" s="112"/>
      <c r="TXE12" s="132"/>
      <c r="TXF12" s="112"/>
      <c r="TXG12" s="133"/>
      <c r="TXH12" s="133"/>
      <c r="TXI12" s="134"/>
      <c r="TXJ12" s="131"/>
      <c r="TXK12" s="101"/>
      <c r="TXL12" s="101"/>
      <c r="TXM12" s="132"/>
      <c r="TXN12" s="112"/>
      <c r="TXO12" s="132"/>
      <c r="TXP12" s="112"/>
      <c r="TXQ12" s="132"/>
      <c r="TXR12" s="112"/>
      <c r="TXS12" s="132"/>
      <c r="TXT12" s="112"/>
      <c r="TXU12" s="133"/>
      <c r="TXV12" s="133"/>
      <c r="TXW12" s="134"/>
      <c r="TXX12" s="131"/>
      <c r="TXY12" s="101"/>
      <c r="TXZ12" s="101"/>
      <c r="TYA12" s="132"/>
      <c r="TYB12" s="112"/>
      <c r="TYC12" s="132"/>
      <c r="TYD12" s="112"/>
      <c r="TYE12" s="132"/>
      <c r="TYF12" s="112"/>
      <c r="TYG12" s="132"/>
      <c r="TYH12" s="112"/>
      <c r="TYI12" s="133"/>
      <c r="TYJ12" s="133"/>
      <c r="TYK12" s="134"/>
      <c r="TYL12" s="131"/>
      <c r="TYM12" s="101"/>
      <c r="TYN12" s="101"/>
      <c r="TYO12" s="132"/>
      <c r="TYP12" s="112"/>
      <c r="TYQ12" s="132"/>
      <c r="TYR12" s="112"/>
      <c r="TYS12" s="132"/>
      <c r="TYT12" s="112"/>
      <c r="TYU12" s="132"/>
      <c r="TYV12" s="112"/>
      <c r="TYW12" s="133"/>
      <c r="TYX12" s="133"/>
      <c r="TYY12" s="134"/>
      <c r="TYZ12" s="131"/>
      <c r="TZA12" s="101"/>
      <c r="TZB12" s="101"/>
      <c r="TZC12" s="132"/>
      <c r="TZD12" s="112"/>
      <c r="TZE12" s="132"/>
      <c r="TZF12" s="112"/>
      <c r="TZG12" s="132"/>
      <c r="TZH12" s="112"/>
      <c r="TZI12" s="132"/>
      <c r="TZJ12" s="112"/>
      <c r="TZK12" s="133"/>
      <c r="TZL12" s="133"/>
      <c r="TZM12" s="134"/>
      <c r="TZN12" s="131"/>
      <c r="TZO12" s="101"/>
      <c r="TZP12" s="101"/>
      <c r="TZQ12" s="132"/>
      <c r="TZR12" s="112"/>
      <c r="TZS12" s="132"/>
      <c r="TZT12" s="112"/>
      <c r="TZU12" s="132"/>
      <c r="TZV12" s="112"/>
      <c r="TZW12" s="132"/>
      <c r="TZX12" s="112"/>
      <c r="TZY12" s="133"/>
      <c r="TZZ12" s="133"/>
      <c r="UAA12" s="134"/>
      <c r="UAB12" s="131"/>
      <c r="UAC12" s="101"/>
      <c r="UAD12" s="101"/>
      <c r="UAE12" s="132"/>
      <c r="UAF12" s="112"/>
      <c r="UAG12" s="132"/>
      <c r="UAH12" s="112"/>
      <c r="UAI12" s="132"/>
      <c r="UAJ12" s="112"/>
      <c r="UAK12" s="132"/>
      <c r="UAL12" s="112"/>
      <c r="UAM12" s="133"/>
      <c r="UAN12" s="133"/>
      <c r="UAO12" s="134"/>
      <c r="UAP12" s="131"/>
      <c r="UAQ12" s="101"/>
      <c r="UAR12" s="101"/>
      <c r="UAS12" s="132"/>
      <c r="UAT12" s="112"/>
      <c r="UAU12" s="132"/>
      <c r="UAV12" s="112"/>
      <c r="UAW12" s="132"/>
      <c r="UAX12" s="112"/>
      <c r="UAY12" s="132"/>
      <c r="UAZ12" s="112"/>
      <c r="UBA12" s="133"/>
      <c r="UBB12" s="133"/>
      <c r="UBC12" s="134"/>
      <c r="UBD12" s="131"/>
      <c r="UBE12" s="101"/>
      <c r="UBF12" s="101"/>
      <c r="UBG12" s="132"/>
      <c r="UBH12" s="112"/>
      <c r="UBI12" s="132"/>
      <c r="UBJ12" s="112"/>
      <c r="UBK12" s="132"/>
      <c r="UBL12" s="112"/>
      <c r="UBM12" s="132"/>
      <c r="UBN12" s="112"/>
      <c r="UBO12" s="133"/>
      <c r="UBP12" s="133"/>
      <c r="UBQ12" s="134"/>
      <c r="UBR12" s="131"/>
      <c r="UBS12" s="101"/>
      <c r="UBT12" s="101"/>
      <c r="UBU12" s="132"/>
      <c r="UBV12" s="112"/>
      <c r="UBW12" s="132"/>
      <c r="UBX12" s="112"/>
      <c r="UBY12" s="132"/>
      <c r="UBZ12" s="112"/>
      <c r="UCA12" s="132"/>
      <c r="UCB12" s="112"/>
      <c r="UCC12" s="133"/>
      <c r="UCD12" s="133"/>
      <c r="UCE12" s="134"/>
      <c r="UCF12" s="131"/>
      <c r="UCG12" s="101"/>
      <c r="UCH12" s="101"/>
      <c r="UCI12" s="132"/>
      <c r="UCJ12" s="112"/>
      <c r="UCK12" s="132"/>
      <c r="UCL12" s="112"/>
      <c r="UCM12" s="132"/>
      <c r="UCN12" s="112"/>
      <c r="UCO12" s="132"/>
      <c r="UCP12" s="112"/>
      <c r="UCQ12" s="133"/>
      <c r="UCR12" s="133"/>
      <c r="UCS12" s="134"/>
      <c r="UCT12" s="131"/>
      <c r="UCU12" s="101"/>
      <c r="UCV12" s="101"/>
      <c r="UCW12" s="132"/>
      <c r="UCX12" s="112"/>
      <c r="UCY12" s="132"/>
      <c r="UCZ12" s="112"/>
      <c r="UDA12" s="132"/>
      <c r="UDB12" s="112"/>
      <c r="UDC12" s="132"/>
      <c r="UDD12" s="112"/>
      <c r="UDE12" s="133"/>
      <c r="UDF12" s="133"/>
      <c r="UDG12" s="134"/>
      <c r="UDH12" s="131"/>
      <c r="UDI12" s="101"/>
      <c r="UDJ12" s="101"/>
      <c r="UDK12" s="132"/>
      <c r="UDL12" s="112"/>
      <c r="UDM12" s="132"/>
      <c r="UDN12" s="112"/>
      <c r="UDO12" s="132"/>
      <c r="UDP12" s="112"/>
      <c r="UDQ12" s="132"/>
      <c r="UDR12" s="112"/>
      <c r="UDS12" s="133"/>
      <c r="UDT12" s="133"/>
      <c r="UDU12" s="134"/>
      <c r="UDV12" s="131"/>
      <c r="UDW12" s="101"/>
      <c r="UDX12" s="101"/>
      <c r="UDY12" s="132"/>
      <c r="UDZ12" s="112"/>
      <c r="UEA12" s="132"/>
      <c r="UEB12" s="112"/>
      <c r="UEC12" s="132"/>
      <c r="UED12" s="112"/>
      <c r="UEE12" s="132"/>
      <c r="UEF12" s="112"/>
      <c r="UEG12" s="133"/>
      <c r="UEH12" s="133"/>
      <c r="UEI12" s="134"/>
      <c r="UEJ12" s="131"/>
      <c r="UEK12" s="101"/>
      <c r="UEL12" s="101"/>
      <c r="UEM12" s="132"/>
      <c r="UEN12" s="112"/>
      <c r="UEO12" s="132"/>
      <c r="UEP12" s="112"/>
      <c r="UEQ12" s="132"/>
      <c r="UER12" s="112"/>
      <c r="UES12" s="132"/>
      <c r="UET12" s="112"/>
      <c r="UEU12" s="133"/>
      <c r="UEV12" s="133"/>
      <c r="UEW12" s="134"/>
      <c r="UEX12" s="131"/>
      <c r="UEY12" s="101"/>
      <c r="UEZ12" s="101"/>
      <c r="UFA12" s="132"/>
      <c r="UFB12" s="112"/>
      <c r="UFC12" s="132"/>
      <c r="UFD12" s="112"/>
      <c r="UFE12" s="132"/>
      <c r="UFF12" s="112"/>
      <c r="UFG12" s="132"/>
      <c r="UFH12" s="112"/>
      <c r="UFI12" s="133"/>
      <c r="UFJ12" s="133"/>
      <c r="UFK12" s="134"/>
      <c r="UFL12" s="131"/>
      <c r="UFM12" s="101"/>
      <c r="UFN12" s="101"/>
      <c r="UFO12" s="132"/>
      <c r="UFP12" s="112"/>
      <c r="UFQ12" s="132"/>
      <c r="UFR12" s="112"/>
      <c r="UFS12" s="132"/>
      <c r="UFT12" s="112"/>
      <c r="UFU12" s="132"/>
      <c r="UFV12" s="112"/>
      <c r="UFW12" s="133"/>
      <c r="UFX12" s="133"/>
      <c r="UFY12" s="134"/>
      <c r="UFZ12" s="131"/>
      <c r="UGA12" s="101"/>
      <c r="UGB12" s="101"/>
      <c r="UGC12" s="132"/>
      <c r="UGD12" s="112"/>
      <c r="UGE12" s="132"/>
      <c r="UGF12" s="112"/>
      <c r="UGG12" s="132"/>
      <c r="UGH12" s="112"/>
      <c r="UGI12" s="132"/>
      <c r="UGJ12" s="112"/>
      <c r="UGK12" s="133"/>
      <c r="UGL12" s="133"/>
      <c r="UGM12" s="134"/>
      <c r="UGN12" s="131"/>
      <c r="UGO12" s="101"/>
      <c r="UGP12" s="101"/>
      <c r="UGQ12" s="132"/>
      <c r="UGR12" s="112"/>
      <c r="UGS12" s="132"/>
      <c r="UGT12" s="112"/>
      <c r="UGU12" s="132"/>
      <c r="UGV12" s="112"/>
      <c r="UGW12" s="132"/>
      <c r="UGX12" s="112"/>
      <c r="UGY12" s="133"/>
      <c r="UGZ12" s="133"/>
      <c r="UHA12" s="134"/>
      <c r="UHB12" s="131"/>
      <c r="UHC12" s="101"/>
      <c r="UHD12" s="101"/>
      <c r="UHE12" s="132"/>
      <c r="UHF12" s="112"/>
      <c r="UHG12" s="132"/>
      <c r="UHH12" s="112"/>
      <c r="UHI12" s="132"/>
      <c r="UHJ12" s="112"/>
      <c r="UHK12" s="132"/>
      <c r="UHL12" s="112"/>
      <c r="UHM12" s="133"/>
      <c r="UHN12" s="133"/>
      <c r="UHO12" s="134"/>
      <c r="UHP12" s="131"/>
      <c r="UHQ12" s="101"/>
      <c r="UHR12" s="101"/>
      <c r="UHS12" s="132"/>
      <c r="UHT12" s="112"/>
      <c r="UHU12" s="132"/>
      <c r="UHV12" s="112"/>
      <c r="UHW12" s="132"/>
      <c r="UHX12" s="112"/>
      <c r="UHY12" s="132"/>
      <c r="UHZ12" s="112"/>
      <c r="UIA12" s="133"/>
      <c r="UIB12" s="133"/>
      <c r="UIC12" s="134"/>
      <c r="UID12" s="131"/>
      <c r="UIE12" s="101"/>
      <c r="UIF12" s="101"/>
      <c r="UIG12" s="132"/>
      <c r="UIH12" s="112"/>
      <c r="UII12" s="132"/>
      <c r="UIJ12" s="112"/>
      <c r="UIK12" s="132"/>
      <c r="UIL12" s="112"/>
      <c r="UIM12" s="132"/>
      <c r="UIN12" s="112"/>
      <c r="UIO12" s="133"/>
      <c r="UIP12" s="133"/>
      <c r="UIQ12" s="134"/>
      <c r="UIR12" s="131"/>
      <c r="UIS12" s="101"/>
      <c r="UIT12" s="101"/>
      <c r="UIU12" s="132"/>
      <c r="UIV12" s="112"/>
      <c r="UIW12" s="132"/>
      <c r="UIX12" s="112"/>
      <c r="UIY12" s="132"/>
      <c r="UIZ12" s="112"/>
      <c r="UJA12" s="132"/>
      <c r="UJB12" s="112"/>
      <c r="UJC12" s="133"/>
      <c r="UJD12" s="133"/>
      <c r="UJE12" s="134"/>
      <c r="UJF12" s="131"/>
      <c r="UJG12" s="101"/>
      <c r="UJH12" s="101"/>
      <c r="UJI12" s="132"/>
      <c r="UJJ12" s="112"/>
      <c r="UJK12" s="132"/>
      <c r="UJL12" s="112"/>
      <c r="UJM12" s="132"/>
      <c r="UJN12" s="112"/>
      <c r="UJO12" s="132"/>
      <c r="UJP12" s="112"/>
      <c r="UJQ12" s="133"/>
      <c r="UJR12" s="133"/>
      <c r="UJS12" s="134"/>
      <c r="UJT12" s="131"/>
      <c r="UJU12" s="101"/>
      <c r="UJV12" s="101"/>
      <c r="UJW12" s="132"/>
      <c r="UJX12" s="112"/>
      <c r="UJY12" s="132"/>
      <c r="UJZ12" s="112"/>
      <c r="UKA12" s="132"/>
      <c r="UKB12" s="112"/>
      <c r="UKC12" s="132"/>
      <c r="UKD12" s="112"/>
      <c r="UKE12" s="133"/>
      <c r="UKF12" s="133"/>
      <c r="UKG12" s="134"/>
      <c r="UKH12" s="131"/>
      <c r="UKI12" s="101"/>
      <c r="UKJ12" s="101"/>
      <c r="UKK12" s="132"/>
      <c r="UKL12" s="112"/>
      <c r="UKM12" s="132"/>
      <c r="UKN12" s="112"/>
      <c r="UKO12" s="132"/>
      <c r="UKP12" s="112"/>
      <c r="UKQ12" s="132"/>
      <c r="UKR12" s="112"/>
      <c r="UKS12" s="133"/>
      <c r="UKT12" s="133"/>
      <c r="UKU12" s="134"/>
      <c r="UKV12" s="131"/>
      <c r="UKW12" s="101"/>
      <c r="UKX12" s="101"/>
      <c r="UKY12" s="132"/>
      <c r="UKZ12" s="112"/>
      <c r="ULA12" s="132"/>
      <c r="ULB12" s="112"/>
      <c r="ULC12" s="132"/>
      <c r="ULD12" s="112"/>
      <c r="ULE12" s="132"/>
      <c r="ULF12" s="112"/>
      <c r="ULG12" s="133"/>
      <c r="ULH12" s="133"/>
      <c r="ULI12" s="134"/>
      <c r="ULJ12" s="131"/>
      <c r="ULK12" s="101"/>
      <c r="ULL12" s="101"/>
      <c r="ULM12" s="132"/>
      <c r="ULN12" s="112"/>
      <c r="ULO12" s="132"/>
      <c r="ULP12" s="112"/>
      <c r="ULQ12" s="132"/>
      <c r="ULR12" s="112"/>
      <c r="ULS12" s="132"/>
      <c r="ULT12" s="112"/>
      <c r="ULU12" s="133"/>
      <c r="ULV12" s="133"/>
      <c r="ULW12" s="134"/>
      <c r="ULX12" s="131"/>
      <c r="ULY12" s="101"/>
      <c r="ULZ12" s="101"/>
      <c r="UMA12" s="132"/>
      <c r="UMB12" s="112"/>
      <c r="UMC12" s="132"/>
      <c r="UMD12" s="112"/>
      <c r="UME12" s="132"/>
      <c r="UMF12" s="112"/>
      <c r="UMG12" s="132"/>
      <c r="UMH12" s="112"/>
      <c r="UMI12" s="133"/>
      <c r="UMJ12" s="133"/>
      <c r="UMK12" s="134"/>
      <c r="UML12" s="131"/>
      <c r="UMM12" s="101"/>
      <c r="UMN12" s="101"/>
      <c r="UMO12" s="132"/>
      <c r="UMP12" s="112"/>
      <c r="UMQ12" s="132"/>
      <c r="UMR12" s="112"/>
      <c r="UMS12" s="132"/>
      <c r="UMT12" s="112"/>
      <c r="UMU12" s="132"/>
      <c r="UMV12" s="112"/>
      <c r="UMW12" s="133"/>
      <c r="UMX12" s="133"/>
      <c r="UMY12" s="134"/>
      <c r="UMZ12" s="131"/>
      <c r="UNA12" s="101"/>
      <c r="UNB12" s="101"/>
      <c r="UNC12" s="132"/>
      <c r="UND12" s="112"/>
      <c r="UNE12" s="132"/>
      <c r="UNF12" s="112"/>
      <c r="UNG12" s="132"/>
      <c r="UNH12" s="112"/>
      <c r="UNI12" s="132"/>
      <c r="UNJ12" s="112"/>
      <c r="UNK12" s="133"/>
      <c r="UNL12" s="133"/>
      <c r="UNM12" s="134"/>
      <c r="UNN12" s="131"/>
      <c r="UNO12" s="101"/>
      <c r="UNP12" s="101"/>
      <c r="UNQ12" s="132"/>
      <c r="UNR12" s="112"/>
      <c r="UNS12" s="132"/>
      <c r="UNT12" s="112"/>
      <c r="UNU12" s="132"/>
      <c r="UNV12" s="112"/>
      <c r="UNW12" s="132"/>
      <c r="UNX12" s="112"/>
      <c r="UNY12" s="133"/>
      <c r="UNZ12" s="133"/>
      <c r="UOA12" s="134"/>
      <c r="UOB12" s="131"/>
      <c r="UOC12" s="101"/>
      <c r="UOD12" s="101"/>
      <c r="UOE12" s="132"/>
      <c r="UOF12" s="112"/>
      <c r="UOG12" s="132"/>
      <c r="UOH12" s="112"/>
      <c r="UOI12" s="132"/>
      <c r="UOJ12" s="112"/>
      <c r="UOK12" s="132"/>
      <c r="UOL12" s="112"/>
      <c r="UOM12" s="133"/>
      <c r="UON12" s="133"/>
      <c r="UOO12" s="134"/>
      <c r="UOP12" s="131"/>
      <c r="UOQ12" s="101"/>
      <c r="UOR12" s="101"/>
      <c r="UOS12" s="132"/>
      <c r="UOT12" s="112"/>
      <c r="UOU12" s="132"/>
      <c r="UOV12" s="112"/>
      <c r="UOW12" s="132"/>
      <c r="UOX12" s="112"/>
      <c r="UOY12" s="132"/>
      <c r="UOZ12" s="112"/>
      <c r="UPA12" s="133"/>
      <c r="UPB12" s="133"/>
      <c r="UPC12" s="134"/>
      <c r="UPD12" s="131"/>
      <c r="UPE12" s="101"/>
      <c r="UPF12" s="101"/>
      <c r="UPG12" s="132"/>
      <c r="UPH12" s="112"/>
      <c r="UPI12" s="132"/>
      <c r="UPJ12" s="112"/>
      <c r="UPK12" s="132"/>
      <c r="UPL12" s="112"/>
      <c r="UPM12" s="132"/>
      <c r="UPN12" s="112"/>
      <c r="UPO12" s="133"/>
      <c r="UPP12" s="133"/>
      <c r="UPQ12" s="134"/>
      <c r="UPR12" s="131"/>
      <c r="UPS12" s="101"/>
      <c r="UPT12" s="101"/>
      <c r="UPU12" s="132"/>
      <c r="UPV12" s="112"/>
      <c r="UPW12" s="132"/>
      <c r="UPX12" s="112"/>
      <c r="UPY12" s="132"/>
      <c r="UPZ12" s="112"/>
      <c r="UQA12" s="132"/>
      <c r="UQB12" s="112"/>
      <c r="UQC12" s="133"/>
      <c r="UQD12" s="133"/>
      <c r="UQE12" s="134"/>
      <c r="UQF12" s="131"/>
      <c r="UQG12" s="101"/>
      <c r="UQH12" s="101"/>
      <c r="UQI12" s="132"/>
      <c r="UQJ12" s="112"/>
      <c r="UQK12" s="132"/>
      <c r="UQL12" s="112"/>
      <c r="UQM12" s="132"/>
      <c r="UQN12" s="112"/>
      <c r="UQO12" s="132"/>
      <c r="UQP12" s="112"/>
      <c r="UQQ12" s="133"/>
      <c r="UQR12" s="133"/>
      <c r="UQS12" s="134"/>
      <c r="UQT12" s="131"/>
      <c r="UQU12" s="101"/>
      <c r="UQV12" s="101"/>
      <c r="UQW12" s="132"/>
      <c r="UQX12" s="112"/>
      <c r="UQY12" s="132"/>
      <c r="UQZ12" s="112"/>
      <c r="URA12" s="132"/>
      <c r="URB12" s="112"/>
      <c r="URC12" s="132"/>
      <c r="URD12" s="112"/>
      <c r="URE12" s="133"/>
      <c r="URF12" s="133"/>
      <c r="URG12" s="134"/>
      <c r="URH12" s="131"/>
      <c r="URI12" s="101"/>
      <c r="URJ12" s="101"/>
      <c r="URK12" s="132"/>
      <c r="URL12" s="112"/>
      <c r="URM12" s="132"/>
      <c r="URN12" s="112"/>
      <c r="URO12" s="132"/>
      <c r="URP12" s="112"/>
      <c r="URQ12" s="132"/>
      <c r="URR12" s="112"/>
      <c r="URS12" s="133"/>
      <c r="URT12" s="133"/>
      <c r="URU12" s="134"/>
      <c r="URV12" s="131"/>
      <c r="URW12" s="101"/>
      <c r="URX12" s="101"/>
      <c r="URY12" s="132"/>
      <c r="URZ12" s="112"/>
      <c r="USA12" s="132"/>
      <c r="USB12" s="112"/>
      <c r="USC12" s="132"/>
      <c r="USD12" s="112"/>
      <c r="USE12" s="132"/>
      <c r="USF12" s="112"/>
      <c r="USG12" s="133"/>
      <c r="USH12" s="133"/>
      <c r="USI12" s="134"/>
      <c r="USJ12" s="131"/>
      <c r="USK12" s="101"/>
      <c r="USL12" s="101"/>
      <c r="USM12" s="132"/>
      <c r="USN12" s="112"/>
      <c r="USO12" s="132"/>
      <c r="USP12" s="112"/>
      <c r="USQ12" s="132"/>
      <c r="USR12" s="112"/>
      <c r="USS12" s="132"/>
      <c r="UST12" s="112"/>
      <c r="USU12" s="133"/>
      <c r="USV12" s="133"/>
      <c r="USW12" s="134"/>
      <c r="USX12" s="131"/>
      <c r="USY12" s="101"/>
      <c r="USZ12" s="101"/>
      <c r="UTA12" s="132"/>
      <c r="UTB12" s="112"/>
      <c r="UTC12" s="132"/>
      <c r="UTD12" s="112"/>
      <c r="UTE12" s="132"/>
      <c r="UTF12" s="112"/>
      <c r="UTG12" s="132"/>
      <c r="UTH12" s="112"/>
      <c r="UTI12" s="133"/>
      <c r="UTJ12" s="133"/>
      <c r="UTK12" s="134"/>
      <c r="UTL12" s="131"/>
      <c r="UTM12" s="101"/>
      <c r="UTN12" s="101"/>
      <c r="UTO12" s="132"/>
      <c r="UTP12" s="112"/>
      <c r="UTQ12" s="132"/>
      <c r="UTR12" s="112"/>
      <c r="UTS12" s="132"/>
      <c r="UTT12" s="112"/>
      <c r="UTU12" s="132"/>
      <c r="UTV12" s="112"/>
      <c r="UTW12" s="133"/>
      <c r="UTX12" s="133"/>
      <c r="UTY12" s="134"/>
      <c r="UTZ12" s="131"/>
      <c r="UUA12" s="101"/>
      <c r="UUB12" s="101"/>
      <c r="UUC12" s="132"/>
      <c r="UUD12" s="112"/>
      <c r="UUE12" s="132"/>
      <c r="UUF12" s="112"/>
      <c r="UUG12" s="132"/>
      <c r="UUH12" s="112"/>
      <c r="UUI12" s="132"/>
      <c r="UUJ12" s="112"/>
      <c r="UUK12" s="133"/>
      <c r="UUL12" s="133"/>
      <c r="UUM12" s="134"/>
      <c r="UUN12" s="131"/>
      <c r="UUO12" s="101"/>
      <c r="UUP12" s="101"/>
      <c r="UUQ12" s="132"/>
      <c r="UUR12" s="112"/>
      <c r="UUS12" s="132"/>
      <c r="UUT12" s="112"/>
      <c r="UUU12" s="132"/>
      <c r="UUV12" s="112"/>
      <c r="UUW12" s="132"/>
      <c r="UUX12" s="112"/>
      <c r="UUY12" s="133"/>
      <c r="UUZ12" s="133"/>
      <c r="UVA12" s="134"/>
      <c r="UVB12" s="131"/>
      <c r="UVC12" s="101"/>
      <c r="UVD12" s="101"/>
      <c r="UVE12" s="132"/>
      <c r="UVF12" s="112"/>
      <c r="UVG12" s="132"/>
      <c r="UVH12" s="112"/>
      <c r="UVI12" s="132"/>
      <c r="UVJ12" s="112"/>
      <c r="UVK12" s="132"/>
      <c r="UVL12" s="112"/>
      <c r="UVM12" s="133"/>
      <c r="UVN12" s="133"/>
      <c r="UVO12" s="134"/>
      <c r="UVP12" s="131"/>
      <c r="UVQ12" s="101"/>
      <c r="UVR12" s="101"/>
      <c r="UVS12" s="132"/>
      <c r="UVT12" s="112"/>
      <c r="UVU12" s="132"/>
      <c r="UVV12" s="112"/>
      <c r="UVW12" s="132"/>
      <c r="UVX12" s="112"/>
      <c r="UVY12" s="132"/>
      <c r="UVZ12" s="112"/>
      <c r="UWA12" s="133"/>
      <c r="UWB12" s="133"/>
      <c r="UWC12" s="134"/>
      <c r="UWD12" s="131"/>
      <c r="UWE12" s="101"/>
      <c r="UWF12" s="101"/>
      <c r="UWG12" s="132"/>
      <c r="UWH12" s="112"/>
      <c r="UWI12" s="132"/>
      <c r="UWJ12" s="112"/>
      <c r="UWK12" s="132"/>
      <c r="UWL12" s="112"/>
      <c r="UWM12" s="132"/>
      <c r="UWN12" s="112"/>
      <c r="UWO12" s="133"/>
      <c r="UWP12" s="133"/>
      <c r="UWQ12" s="134"/>
      <c r="UWR12" s="131"/>
      <c r="UWS12" s="101"/>
      <c r="UWT12" s="101"/>
      <c r="UWU12" s="132"/>
      <c r="UWV12" s="112"/>
      <c r="UWW12" s="132"/>
      <c r="UWX12" s="112"/>
      <c r="UWY12" s="132"/>
      <c r="UWZ12" s="112"/>
      <c r="UXA12" s="132"/>
      <c r="UXB12" s="112"/>
      <c r="UXC12" s="133"/>
      <c r="UXD12" s="133"/>
      <c r="UXE12" s="134"/>
      <c r="UXF12" s="131"/>
      <c r="UXG12" s="101"/>
      <c r="UXH12" s="101"/>
      <c r="UXI12" s="132"/>
      <c r="UXJ12" s="112"/>
      <c r="UXK12" s="132"/>
      <c r="UXL12" s="112"/>
      <c r="UXM12" s="132"/>
      <c r="UXN12" s="112"/>
      <c r="UXO12" s="132"/>
      <c r="UXP12" s="112"/>
      <c r="UXQ12" s="133"/>
      <c r="UXR12" s="133"/>
      <c r="UXS12" s="134"/>
      <c r="UXT12" s="131"/>
      <c r="UXU12" s="101"/>
      <c r="UXV12" s="101"/>
      <c r="UXW12" s="132"/>
      <c r="UXX12" s="112"/>
      <c r="UXY12" s="132"/>
      <c r="UXZ12" s="112"/>
      <c r="UYA12" s="132"/>
      <c r="UYB12" s="112"/>
      <c r="UYC12" s="132"/>
      <c r="UYD12" s="112"/>
      <c r="UYE12" s="133"/>
      <c r="UYF12" s="133"/>
      <c r="UYG12" s="134"/>
      <c r="UYH12" s="131"/>
      <c r="UYI12" s="101"/>
      <c r="UYJ12" s="101"/>
      <c r="UYK12" s="132"/>
      <c r="UYL12" s="112"/>
      <c r="UYM12" s="132"/>
      <c r="UYN12" s="112"/>
      <c r="UYO12" s="132"/>
      <c r="UYP12" s="112"/>
      <c r="UYQ12" s="132"/>
      <c r="UYR12" s="112"/>
      <c r="UYS12" s="133"/>
      <c r="UYT12" s="133"/>
      <c r="UYU12" s="134"/>
      <c r="UYV12" s="131"/>
      <c r="UYW12" s="101"/>
      <c r="UYX12" s="101"/>
      <c r="UYY12" s="132"/>
      <c r="UYZ12" s="112"/>
      <c r="UZA12" s="132"/>
      <c r="UZB12" s="112"/>
      <c r="UZC12" s="132"/>
      <c r="UZD12" s="112"/>
      <c r="UZE12" s="132"/>
      <c r="UZF12" s="112"/>
      <c r="UZG12" s="133"/>
      <c r="UZH12" s="133"/>
      <c r="UZI12" s="134"/>
      <c r="UZJ12" s="131"/>
      <c r="UZK12" s="101"/>
      <c r="UZL12" s="101"/>
      <c r="UZM12" s="132"/>
      <c r="UZN12" s="112"/>
      <c r="UZO12" s="132"/>
      <c r="UZP12" s="112"/>
      <c r="UZQ12" s="132"/>
      <c r="UZR12" s="112"/>
      <c r="UZS12" s="132"/>
      <c r="UZT12" s="112"/>
      <c r="UZU12" s="133"/>
      <c r="UZV12" s="133"/>
      <c r="UZW12" s="134"/>
      <c r="UZX12" s="131"/>
      <c r="UZY12" s="101"/>
      <c r="UZZ12" s="101"/>
      <c r="VAA12" s="132"/>
      <c r="VAB12" s="112"/>
      <c r="VAC12" s="132"/>
      <c r="VAD12" s="112"/>
      <c r="VAE12" s="132"/>
      <c r="VAF12" s="112"/>
      <c r="VAG12" s="132"/>
      <c r="VAH12" s="112"/>
      <c r="VAI12" s="133"/>
      <c r="VAJ12" s="133"/>
      <c r="VAK12" s="134"/>
      <c r="VAL12" s="131"/>
      <c r="VAM12" s="101"/>
      <c r="VAN12" s="101"/>
      <c r="VAO12" s="132"/>
      <c r="VAP12" s="112"/>
      <c r="VAQ12" s="132"/>
      <c r="VAR12" s="112"/>
      <c r="VAS12" s="132"/>
      <c r="VAT12" s="112"/>
      <c r="VAU12" s="132"/>
      <c r="VAV12" s="112"/>
      <c r="VAW12" s="133"/>
      <c r="VAX12" s="133"/>
      <c r="VAY12" s="134"/>
      <c r="VAZ12" s="131"/>
      <c r="VBA12" s="101"/>
      <c r="VBB12" s="101"/>
      <c r="VBC12" s="132"/>
      <c r="VBD12" s="112"/>
      <c r="VBE12" s="132"/>
      <c r="VBF12" s="112"/>
      <c r="VBG12" s="132"/>
      <c r="VBH12" s="112"/>
      <c r="VBI12" s="132"/>
      <c r="VBJ12" s="112"/>
      <c r="VBK12" s="133"/>
      <c r="VBL12" s="133"/>
      <c r="VBM12" s="134"/>
      <c r="VBN12" s="131"/>
      <c r="VBO12" s="101"/>
      <c r="VBP12" s="101"/>
      <c r="VBQ12" s="132"/>
      <c r="VBR12" s="112"/>
      <c r="VBS12" s="132"/>
      <c r="VBT12" s="112"/>
      <c r="VBU12" s="132"/>
      <c r="VBV12" s="112"/>
      <c r="VBW12" s="132"/>
      <c r="VBX12" s="112"/>
      <c r="VBY12" s="133"/>
      <c r="VBZ12" s="133"/>
      <c r="VCA12" s="134"/>
      <c r="VCB12" s="131"/>
      <c r="VCC12" s="101"/>
      <c r="VCD12" s="101"/>
      <c r="VCE12" s="132"/>
      <c r="VCF12" s="112"/>
      <c r="VCG12" s="132"/>
      <c r="VCH12" s="112"/>
      <c r="VCI12" s="132"/>
      <c r="VCJ12" s="112"/>
      <c r="VCK12" s="132"/>
      <c r="VCL12" s="112"/>
      <c r="VCM12" s="133"/>
      <c r="VCN12" s="133"/>
      <c r="VCO12" s="134"/>
      <c r="VCP12" s="131"/>
      <c r="VCQ12" s="101"/>
      <c r="VCR12" s="101"/>
      <c r="VCS12" s="132"/>
      <c r="VCT12" s="112"/>
      <c r="VCU12" s="132"/>
      <c r="VCV12" s="112"/>
      <c r="VCW12" s="132"/>
      <c r="VCX12" s="112"/>
      <c r="VCY12" s="132"/>
      <c r="VCZ12" s="112"/>
      <c r="VDA12" s="133"/>
      <c r="VDB12" s="133"/>
      <c r="VDC12" s="134"/>
      <c r="VDD12" s="131"/>
      <c r="VDE12" s="101"/>
      <c r="VDF12" s="101"/>
      <c r="VDG12" s="132"/>
      <c r="VDH12" s="112"/>
      <c r="VDI12" s="132"/>
      <c r="VDJ12" s="112"/>
      <c r="VDK12" s="132"/>
      <c r="VDL12" s="112"/>
      <c r="VDM12" s="132"/>
      <c r="VDN12" s="112"/>
      <c r="VDO12" s="133"/>
      <c r="VDP12" s="133"/>
      <c r="VDQ12" s="134"/>
      <c r="VDR12" s="131"/>
      <c r="VDS12" s="101"/>
      <c r="VDT12" s="101"/>
      <c r="VDU12" s="132"/>
      <c r="VDV12" s="112"/>
      <c r="VDW12" s="132"/>
      <c r="VDX12" s="112"/>
      <c r="VDY12" s="132"/>
      <c r="VDZ12" s="112"/>
      <c r="VEA12" s="132"/>
      <c r="VEB12" s="112"/>
      <c r="VEC12" s="133"/>
      <c r="VED12" s="133"/>
      <c r="VEE12" s="134"/>
      <c r="VEF12" s="131"/>
      <c r="VEG12" s="101"/>
      <c r="VEH12" s="101"/>
      <c r="VEI12" s="132"/>
      <c r="VEJ12" s="112"/>
      <c r="VEK12" s="132"/>
      <c r="VEL12" s="112"/>
      <c r="VEM12" s="132"/>
      <c r="VEN12" s="112"/>
      <c r="VEO12" s="132"/>
      <c r="VEP12" s="112"/>
      <c r="VEQ12" s="133"/>
      <c r="VER12" s="133"/>
      <c r="VES12" s="134"/>
      <c r="VET12" s="131"/>
      <c r="VEU12" s="101"/>
      <c r="VEV12" s="101"/>
      <c r="VEW12" s="132"/>
      <c r="VEX12" s="112"/>
      <c r="VEY12" s="132"/>
      <c r="VEZ12" s="112"/>
      <c r="VFA12" s="132"/>
      <c r="VFB12" s="112"/>
      <c r="VFC12" s="132"/>
      <c r="VFD12" s="112"/>
      <c r="VFE12" s="133"/>
      <c r="VFF12" s="133"/>
      <c r="VFG12" s="134"/>
      <c r="VFH12" s="131"/>
      <c r="VFI12" s="101"/>
      <c r="VFJ12" s="101"/>
      <c r="VFK12" s="132"/>
      <c r="VFL12" s="112"/>
      <c r="VFM12" s="132"/>
      <c r="VFN12" s="112"/>
      <c r="VFO12" s="132"/>
      <c r="VFP12" s="112"/>
      <c r="VFQ12" s="132"/>
      <c r="VFR12" s="112"/>
      <c r="VFS12" s="133"/>
      <c r="VFT12" s="133"/>
      <c r="VFU12" s="134"/>
      <c r="VFV12" s="131"/>
      <c r="VFW12" s="101"/>
      <c r="VFX12" s="101"/>
      <c r="VFY12" s="132"/>
      <c r="VFZ12" s="112"/>
      <c r="VGA12" s="132"/>
      <c r="VGB12" s="112"/>
      <c r="VGC12" s="132"/>
      <c r="VGD12" s="112"/>
      <c r="VGE12" s="132"/>
      <c r="VGF12" s="112"/>
      <c r="VGG12" s="133"/>
      <c r="VGH12" s="133"/>
      <c r="VGI12" s="134"/>
      <c r="VGJ12" s="131"/>
      <c r="VGK12" s="101"/>
      <c r="VGL12" s="101"/>
      <c r="VGM12" s="132"/>
      <c r="VGN12" s="112"/>
      <c r="VGO12" s="132"/>
      <c r="VGP12" s="112"/>
      <c r="VGQ12" s="132"/>
      <c r="VGR12" s="112"/>
      <c r="VGS12" s="132"/>
      <c r="VGT12" s="112"/>
      <c r="VGU12" s="133"/>
      <c r="VGV12" s="133"/>
      <c r="VGW12" s="134"/>
      <c r="VGX12" s="131"/>
      <c r="VGY12" s="101"/>
      <c r="VGZ12" s="101"/>
      <c r="VHA12" s="132"/>
      <c r="VHB12" s="112"/>
      <c r="VHC12" s="132"/>
      <c r="VHD12" s="112"/>
      <c r="VHE12" s="132"/>
      <c r="VHF12" s="112"/>
      <c r="VHG12" s="132"/>
      <c r="VHH12" s="112"/>
      <c r="VHI12" s="133"/>
      <c r="VHJ12" s="133"/>
      <c r="VHK12" s="134"/>
      <c r="VHL12" s="131"/>
      <c r="VHM12" s="101"/>
      <c r="VHN12" s="101"/>
      <c r="VHO12" s="132"/>
      <c r="VHP12" s="112"/>
      <c r="VHQ12" s="132"/>
      <c r="VHR12" s="112"/>
      <c r="VHS12" s="132"/>
      <c r="VHT12" s="112"/>
      <c r="VHU12" s="132"/>
      <c r="VHV12" s="112"/>
      <c r="VHW12" s="133"/>
      <c r="VHX12" s="133"/>
      <c r="VHY12" s="134"/>
      <c r="VHZ12" s="131"/>
      <c r="VIA12" s="101"/>
      <c r="VIB12" s="101"/>
      <c r="VIC12" s="132"/>
      <c r="VID12" s="112"/>
      <c r="VIE12" s="132"/>
      <c r="VIF12" s="112"/>
      <c r="VIG12" s="132"/>
      <c r="VIH12" s="112"/>
      <c r="VII12" s="132"/>
      <c r="VIJ12" s="112"/>
      <c r="VIK12" s="133"/>
      <c r="VIL12" s="133"/>
      <c r="VIM12" s="134"/>
      <c r="VIN12" s="131"/>
      <c r="VIO12" s="101"/>
      <c r="VIP12" s="101"/>
      <c r="VIQ12" s="132"/>
      <c r="VIR12" s="112"/>
      <c r="VIS12" s="132"/>
      <c r="VIT12" s="112"/>
      <c r="VIU12" s="132"/>
      <c r="VIV12" s="112"/>
      <c r="VIW12" s="132"/>
      <c r="VIX12" s="112"/>
      <c r="VIY12" s="133"/>
      <c r="VIZ12" s="133"/>
      <c r="VJA12" s="134"/>
      <c r="VJB12" s="131"/>
      <c r="VJC12" s="101"/>
      <c r="VJD12" s="101"/>
      <c r="VJE12" s="132"/>
      <c r="VJF12" s="112"/>
      <c r="VJG12" s="132"/>
      <c r="VJH12" s="112"/>
      <c r="VJI12" s="132"/>
      <c r="VJJ12" s="112"/>
      <c r="VJK12" s="132"/>
      <c r="VJL12" s="112"/>
      <c r="VJM12" s="133"/>
      <c r="VJN12" s="133"/>
      <c r="VJO12" s="134"/>
      <c r="VJP12" s="131"/>
      <c r="VJQ12" s="101"/>
      <c r="VJR12" s="101"/>
      <c r="VJS12" s="132"/>
      <c r="VJT12" s="112"/>
      <c r="VJU12" s="132"/>
      <c r="VJV12" s="112"/>
      <c r="VJW12" s="132"/>
      <c r="VJX12" s="112"/>
      <c r="VJY12" s="132"/>
      <c r="VJZ12" s="112"/>
      <c r="VKA12" s="133"/>
      <c r="VKB12" s="133"/>
      <c r="VKC12" s="134"/>
      <c r="VKD12" s="131"/>
      <c r="VKE12" s="101"/>
      <c r="VKF12" s="101"/>
      <c r="VKG12" s="132"/>
      <c r="VKH12" s="112"/>
      <c r="VKI12" s="132"/>
      <c r="VKJ12" s="112"/>
      <c r="VKK12" s="132"/>
      <c r="VKL12" s="112"/>
      <c r="VKM12" s="132"/>
      <c r="VKN12" s="112"/>
      <c r="VKO12" s="133"/>
      <c r="VKP12" s="133"/>
      <c r="VKQ12" s="134"/>
      <c r="VKR12" s="131"/>
      <c r="VKS12" s="101"/>
      <c r="VKT12" s="101"/>
      <c r="VKU12" s="132"/>
      <c r="VKV12" s="112"/>
      <c r="VKW12" s="132"/>
      <c r="VKX12" s="112"/>
      <c r="VKY12" s="132"/>
      <c r="VKZ12" s="112"/>
      <c r="VLA12" s="132"/>
      <c r="VLB12" s="112"/>
      <c r="VLC12" s="133"/>
      <c r="VLD12" s="133"/>
      <c r="VLE12" s="134"/>
      <c r="VLF12" s="131"/>
      <c r="VLG12" s="101"/>
      <c r="VLH12" s="101"/>
      <c r="VLI12" s="132"/>
      <c r="VLJ12" s="112"/>
      <c r="VLK12" s="132"/>
      <c r="VLL12" s="112"/>
      <c r="VLM12" s="132"/>
      <c r="VLN12" s="112"/>
      <c r="VLO12" s="132"/>
      <c r="VLP12" s="112"/>
      <c r="VLQ12" s="133"/>
      <c r="VLR12" s="133"/>
      <c r="VLS12" s="134"/>
      <c r="VLT12" s="131"/>
      <c r="VLU12" s="101"/>
      <c r="VLV12" s="101"/>
      <c r="VLW12" s="132"/>
      <c r="VLX12" s="112"/>
      <c r="VLY12" s="132"/>
      <c r="VLZ12" s="112"/>
      <c r="VMA12" s="132"/>
      <c r="VMB12" s="112"/>
      <c r="VMC12" s="132"/>
      <c r="VMD12" s="112"/>
      <c r="VME12" s="133"/>
      <c r="VMF12" s="133"/>
      <c r="VMG12" s="134"/>
      <c r="VMH12" s="131"/>
      <c r="VMI12" s="101"/>
      <c r="VMJ12" s="101"/>
      <c r="VMK12" s="132"/>
      <c r="VML12" s="112"/>
      <c r="VMM12" s="132"/>
      <c r="VMN12" s="112"/>
      <c r="VMO12" s="132"/>
      <c r="VMP12" s="112"/>
      <c r="VMQ12" s="132"/>
      <c r="VMR12" s="112"/>
      <c r="VMS12" s="133"/>
      <c r="VMT12" s="133"/>
      <c r="VMU12" s="134"/>
      <c r="VMV12" s="131"/>
      <c r="VMW12" s="101"/>
      <c r="VMX12" s="101"/>
      <c r="VMY12" s="132"/>
      <c r="VMZ12" s="112"/>
      <c r="VNA12" s="132"/>
      <c r="VNB12" s="112"/>
      <c r="VNC12" s="132"/>
      <c r="VND12" s="112"/>
      <c r="VNE12" s="132"/>
      <c r="VNF12" s="112"/>
      <c r="VNG12" s="133"/>
      <c r="VNH12" s="133"/>
      <c r="VNI12" s="134"/>
      <c r="VNJ12" s="131"/>
      <c r="VNK12" s="101"/>
      <c r="VNL12" s="101"/>
      <c r="VNM12" s="132"/>
      <c r="VNN12" s="112"/>
      <c r="VNO12" s="132"/>
      <c r="VNP12" s="112"/>
      <c r="VNQ12" s="132"/>
      <c r="VNR12" s="112"/>
      <c r="VNS12" s="132"/>
      <c r="VNT12" s="112"/>
      <c r="VNU12" s="133"/>
      <c r="VNV12" s="133"/>
      <c r="VNW12" s="134"/>
      <c r="VNX12" s="131"/>
      <c r="VNY12" s="101"/>
      <c r="VNZ12" s="101"/>
      <c r="VOA12" s="132"/>
      <c r="VOB12" s="112"/>
      <c r="VOC12" s="132"/>
      <c r="VOD12" s="112"/>
      <c r="VOE12" s="132"/>
      <c r="VOF12" s="112"/>
      <c r="VOG12" s="132"/>
      <c r="VOH12" s="112"/>
      <c r="VOI12" s="133"/>
      <c r="VOJ12" s="133"/>
      <c r="VOK12" s="134"/>
      <c r="VOL12" s="131"/>
      <c r="VOM12" s="101"/>
      <c r="VON12" s="101"/>
      <c r="VOO12" s="132"/>
      <c r="VOP12" s="112"/>
      <c r="VOQ12" s="132"/>
      <c r="VOR12" s="112"/>
      <c r="VOS12" s="132"/>
      <c r="VOT12" s="112"/>
      <c r="VOU12" s="132"/>
      <c r="VOV12" s="112"/>
      <c r="VOW12" s="133"/>
      <c r="VOX12" s="133"/>
      <c r="VOY12" s="134"/>
      <c r="VOZ12" s="131"/>
      <c r="VPA12" s="101"/>
      <c r="VPB12" s="101"/>
      <c r="VPC12" s="132"/>
      <c r="VPD12" s="112"/>
      <c r="VPE12" s="132"/>
      <c r="VPF12" s="112"/>
      <c r="VPG12" s="132"/>
      <c r="VPH12" s="112"/>
      <c r="VPI12" s="132"/>
      <c r="VPJ12" s="112"/>
      <c r="VPK12" s="133"/>
      <c r="VPL12" s="133"/>
      <c r="VPM12" s="134"/>
      <c r="VPN12" s="131"/>
      <c r="VPO12" s="101"/>
      <c r="VPP12" s="101"/>
      <c r="VPQ12" s="132"/>
      <c r="VPR12" s="112"/>
      <c r="VPS12" s="132"/>
      <c r="VPT12" s="112"/>
      <c r="VPU12" s="132"/>
      <c r="VPV12" s="112"/>
      <c r="VPW12" s="132"/>
      <c r="VPX12" s="112"/>
      <c r="VPY12" s="133"/>
      <c r="VPZ12" s="133"/>
      <c r="VQA12" s="134"/>
      <c r="VQB12" s="131"/>
      <c r="VQC12" s="101"/>
      <c r="VQD12" s="101"/>
      <c r="VQE12" s="132"/>
      <c r="VQF12" s="112"/>
      <c r="VQG12" s="132"/>
      <c r="VQH12" s="112"/>
      <c r="VQI12" s="132"/>
      <c r="VQJ12" s="112"/>
      <c r="VQK12" s="132"/>
      <c r="VQL12" s="112"/>
      <c r="VQM12" s="133"/>
      <c r="VQN12" s="133"/>
      <c r="VQO12" s="134"/>
      <c r="VQP12" s="131"/>
      <c r="VQQ12" s="101"/>
      <c r="VQR12" s="101"/>
      <c r="VQS12" s="132"/>
      <c r="VQT12" s="112"/>
      <c r="VQU12" s="132"/>
      <c r="VQV12" s="112"/>
      <c r="VQW12" s="132"/>
      <c r="VQX12" s="112"/>
      <c r="VQY12" s="132"/>
      <c r="VQZ12" s="112"/>
      <c r="VRA12" s="133"/>
      <c r="VRB12" s="133"/>
      <c r="VRC12" s="134"/>
      <c r="VRD12" s="131"/>
      <c r="VRE12" s="101"/>
      <c r="VRF12" s="101"/>
      <c r="VRG12" s="132"/>
      <c r="VRH12" s="112"/>
      <c r="VRI12" s="132"/>
      <c r="VRJ12" s="112"/>
      <c r="VRK12" s="132"/>
      <c r="VRL12" s="112"/>
      <c r="VRM12" s="132"/>
      <c r="VRN12" s="112"/>
      <c r="VRO12" s="133"/>
      <c r="VRP12" s="133"/>
      <c r="VRQ12" s="134"/>
      <c r="VRR12" s="131"/>
      <c r="VRS12" s="101"/>
      <c r="VRT12" s="101"/>
      <c r="VRU12" s="132"/>
      <c r="VRV12" s="112"/>
      <c r="VRW12" s="132"/>
      <c r="VRX12" s="112"/>
      <c r="VRY12" s="132"/>
      <c r="VRZ12" s="112"/>
      <c r="VSA12" s="132"/>
      <c r="VSB12" s="112"/>
      <c r="VSC12" s="133"/>
      <c r="VSD12" s="133"/>
      <c r="VSE12" s="134"/>
      <c r="VSF12" s="131"/>
      <c r="VSG12" s="101"/>
      <c r="VSH12" s="101"/>
      <c r="VSI12" s="132"/>
      <c r="VSJ12" s="112"/>
      <c r="VSK12" s="132"/>
      <c r="VSL12" s="112"/>
      <c r="VSM12" s="132"/>
      <c r="VSN12" s="112"/>
      <c r="VSO12" s="132"/>
      <c r="VSP12" s="112"/>
      <c r="VSQ12" s="133"/>
      <c r="VSR12" s="133"/>
      <c r="VSS12" s="134"/>
      <c r="VST12" s="131"/>
      <c r="VSU12" s="101"/>
      <c r="VSV12" s="101"/>
      <c r="VSW12" s="132"/>
      <c r="VSX12" s="112"/>
      <c r="VSY12" s="132"/>
      <c r="VSZ12" s="112"/>
      <c r="VTA12" s="132"/>
      <c r="VTB12" s="112"/>
      <c r="VTC12" s="132"/>
      <c r="VTD12" s="112"/>
      <c r="VTE12" s="133"/>
      <c r="VTF12" s="133"/>
      <c r="VTG12" s="134"/>
      <c r="VTH12" s="131"/>
      <c r="VTI12" s="101"/>
      <c r="VTJ12" s="101"/>
      <c r="VTK12" s="132"/>
      <c r="VTL12" s="112"/>
      <c r="VTM12" s="132"/>
      <c r="VTN12" s="112"/>
      <c r="VTO12" s="132"/>
      <c r="VTP12" s="112"/>
      <c r="VTQ12" s="132"/>
      <c r="VTR12" s="112"/>
      <c r="VTS12" s="133"/>
      <c r="VTT12" s="133"/>
      <c r="VTU12" s="134"/>
      <c r="VTV12" s="131"/>
      <c r="VTW12" s="101"/>
      <c r="VTX12" s="101"/>
      <c r="VTY12" s="132"/>
      <c r="VTZ12" s="112"/>
      <c r="VUA12" s="132"/>
      <c r="VUB12" s="112"/>
      <c r="VUC12" s="132"/>
      <c r="VUD12" s="112"/>
      <c r="VUE12" s="132"/>
      <c r="VUF12" s="112"/>
      <c r="VUG12" s="133"/>
      <c r="VUH12" s="133"/>
      <c r="VUI12" s="134"/>
      <c r="VUJ12" s="131"/>
      <c r="VUK12" s="101"/>
      <c r="VUL12" s="101"/>
      <c r="VUM12" s="132"/>
      <c r="VUN12" s="112"/>
      <c r="VUO12" s="132"/>
      <c r="VUP12" s="112"/>
      <c r="VUQ12" s="132"/>
      <c r="VUR12" s="112"/>
      <c r="VUS12" s="132"/>
      <c r="VUT12" s="112"/>
      <c r="VUU12" s="133"/>
      <c r="VUV12" s="133"/>
      <c r="VUW12" s="134"/>
      <c r="VUX12" s="131"/>
      <c r="VUY12" s="101"/>
      <c r="VUZ12" s="101"/>
      <c r="VVA12" s="132"/>
      <c r="VVB12" s="112"/>
      <c r="VVC12" s="132"/>
      <c r="VVD12" s="112"/>
      <c r="VVE12" s="132"/>
      <c r="VVF12" s="112"/>
      <c r="VVG12" s="132"/>
      <c r="VVH12" s="112"/>
      <c r="VVI12" s="133"/>
      <c r="VVJ12" s="133"/>
      <c r="VVK12" s="134"/>
      <c r="VVL12" s="131"/>
      <c r="VVM12" s="101"/>
      <c r="VVN12" s="101"/>
      <c r="VVO12" s="132"/>
      <c r="VVP12" s="112"/>
      <c r="VVQ12" s="132"/>
      <c r="VVR12" s="112"/>
      <c r="VVS12" s="132"/>
      <c r="VVT12" s="112"/>
      <c r="VVU12" s="132"/>
      <c r="VVV12" s="112"/>
      <c r="VVW12" s="133"/>
      <c r="VVX12" s="133"/>
      <c r="VVY12" s="134"/>
      <c r="VVZ12" s="131"/>
      <c r="VWA12" s="101"/>
      <c r="VWB12" s="101"/>
      <c r="VWC12" s="132"/>
      <c r="VWD12" s="112"/>
      <c r="VWE12" s="132"/>
      <c r="VWF12" s="112"/>
      <c r="VWG12" s="132"/>
      <c r="VWH12" s="112"/>
      <c r="VWI12" s="132"/>
      <c r="VWJ12" s="112"/>
      <c r="VWK12" s="133"/>
      <c r="VWL12" s="133"/>
      <c r="VWM12" s="134"/>
      <c r="VWN12" s="131"/>
      <c r="VWO12" s="101"/>
      <c r="VWP12" s="101"/>
      <c r="VWQ12" s="132"/>
      <c r="VWR12" s="112"/>
      <c r="VWS12" s="132"/>
      <c r="VWT12" s="112"/>
      <c r="VWU12" s="132"/>
      <c r="VWV12" s="112"/>
      <c r="VWW12" s="132"/>
      <c r="VWX12" s="112"/>
      <c r="VWY12" s="133"/>
      <c r="VWZ12" s="133"/>
      <c r="VXA12" s="134"/>
      <c r="VXB12" s="131"/>
      <c r="VXC12" s="101"/>
      <c r="VXD12" s="101"/>
      <c r="VXE12" s="132"/>
      <c r="VXF12" s="112"/>
      <c r="VXG12" s="132"/>
      <c r="VXH12" s="112"/>
      <c r="VXI12" s="132"/>
      <c r="VXJ12" s="112"/>
      <c r="VXK12" s="132"/>
      <c r="VXL12" s="112"/>
      <c r="VXM12" s="133"/>
      <c r="VXN12" s="133"/>
      <c r="VXO12" s="134"/>
      <c r="VXP12" s="131"/>
      <c r="VXQ12" s="101"/>
      <c r="VXR12" s="101"/>
      <c r="VXS12" s="132"/>
      <c r="VXT12" s="112"/>
      <c r="VXU12" s="132"/>
      <c r="VXV12" s="112"/>
      <c r="VXW12" s="132"/>
      <c r="VXX12" s="112"/>
      <c r="VXY12" s="132"/>
      <c r="VXZ12" s="112"/>
      <c r="VYA12" s="133"/>
      <c r="VYB12" s="133"/>
      <c r="VYC12" s="134"/>
      <c r="VYD12" s="131"/>
      <c r="VYE12" s="101"/>
      <c r="VYF12" s="101"/>
      <c r="VYG12" s="132"/>
      <c r="VYH12" s="112"/>
      <c r="VYI12" s="132"/>
      <c r="VYJ12" s="112"/>
      <c r="VYK12" s="132"/>
      <c r="VYL12" s="112"/>
      <c r="VYM12" s="132"/>
      <c r="VYN12" s="112"/>
      <c r="VYO12" s="133"/>
      <c r="VYP12" s="133"/>
      <c r="VYQ12" s="134"/>
      <c r="VYR12" s="131"/>
      <c r="VYS12" s="101"/>
      <c r="VYT12" s="101"/>
      <c r="VYU12" s="132"/>
      <c r="VYV12" s="112"/>
      <c r="VYW12" s="132"/>
      <c r="VYX12" s="112"/>
      <c r="VYY12" s="132"/>
      <c r="VYZ12" s="112"/>
      <c r="VZA12" s="132"/>
      <c r="VZB12" s="112"/>
      <c r="VZC12" s="133"/>
      <c r="VZD12" s="133"/>
      <c r="VZE12" s="134"/>
      <c r="VZF12" s="131"/>
      <c r="VZG12" s="101"/>
      <c r="VZH12" s="101"/>
      <c r="VZI12" s="132"/>
      <c r="VZJ12" s="112"/>
      <c r="VZK12" s="132"/>
      <c r="VZL12" s="112"/>
      <c r="VZM12" s="132"/>
      <c r="VZN12" s="112"/>
      <c r="VZO12" s="132"/>
      <c r="VZP12" s="112"/>
      <c r="VZQ12" s="133"/>
      <c r="VZR12" s="133"/>
      <c r="VZS12" s="134"/>
      <c r="VZT12" s="131"/>
      <c r="VZU12" s="101"/>
      <c r="VZV12" s="101"/>
      <c r="VZW12" s="132"/>
      <c r="VZX12" s="112"/>
      <c r="VZY12" s="132"/>
      <c r="VZZ12" s="112"/>
      <c r="WAA12" s="132"/>
      <c r="WAB12" s="112"/>
      <c r="WAC12" s="132"/>
      <c r="WAD12" s="112"/>
      <c r="WAE12" s="133"/>
      <c r="WAF12" s="133"/>
      <c r="WAG12" s="134"/>
      <c r="WAH12" s="131"/>
      <c r="WAI12" s="101"/>
      <c r="WAJ12" s="101"/>
      <c r="WAK12" s="132"/>
      <c r="WAL12" s="112"/>
      <c r="WAM12" s="132"/>
      <c r="WAN12" s="112"/>
      <c r="WAO12" s="132"/>
      <c r="WAP12" s="112"/>
      <c r="WAQ12" s="132"/>
      <c r="WAR12" s="112"/>
      <c r="WAS12" s="133"/>
      <c r="WAT12" s="133"/>
      <c r="WAU12" s="134"/>
      <c r="WAV12" s="131"/>
      <c r="WAW12" s="101"/>
      <c r="WAX12" s="101"/>
      <c r="WAY12" s="132"/>
      <c r="WAZ12" s="112"/>
      <c r="WBA12" s="132"/>
      <c r="WBB12" s="112"/>
      <c r="WBC12" s="132"/>
      <c r="WBD12" s="112"/>
      <c r="WBE12" s="132"/>
      <c r="WBF12" s="112"/>
      <c r="WBG12" s="133"/>
      <c r="WBH12" s="133"/>
      <c r="WBI12" s="134"/>
      <c r="WBJ12" s="131"/>
      <c r="WBK12" s="101"/>
      <c r="WBL12" s="101"/>
      <c r="WBM12" s="132"/>
      <c r="WBN12" s="112"/>
      <c r="WBO12" s="132"/>
      <c r="WBP12" s="112"/>
      <c r="WBQ12" s="132"/>
      <c r="WBR12" s="112"/>
      <c r="WBS12" s="132"/>
      <c r="WBT12" s="112"/>
      <c r="WBU12" s="133"/>
      <c r="WBV12" s="133"/>
      <c r="WBW12" s="134"/>
      <c r="WBX12" s="131"/>
      <c r="WBY12" s="101"/>
      <c r="WBZ12" s="101"/>
      <c r="WCA12" s="132"/>
      <c r="WCB12" s="112"/>
      <c r="WCC12" s="132"/>
      <c r="WCD12" s="112"/>
      <c r="WCE12" s="132"/>
      <c r="WCF12" s="112"/>
      <c r="WCG12" s="132"/>
      <c r="WCH12" s="112"/>
      <c r="WCI12" s="133"/>
      <c r="WCJ12" s="133"/>
      <c r="WCK12" s="134"/>
      <c r="WCL12" s="131"/>
      <c r="WCM12" s="101"/>
      <c r="WCN12" s="101"/>
      <c r="WCO12" s="132"/>
      <c r="WCP12" s="112"/>
      <c r="WCQ12" s="132"/>
      <c r="WCR12" s="112"/>
      <c r="WCS12" s="132"/>
      <c r="WCT12" s="112"/>
      <c r="WCU12" s="132"/>
      <c r="WCV12" s="112"/>
      <c r="WCW12" s="133"/>
      <c r="WCX12" s="133"/>
      <c r="WCY12" s="134"/>
      <c r="WCZ12" s="131"/>
      <c r="WDA12" s="101"/>
      <c r="WDB12" s="101"/>
      <c r="WDC12" s="132"/>
      <c r="WDD12" s="112"/>
      <c r="WDE12" s="132"/>
      <c r="WDF12" s="112"/>
      <c r="WDG12" s="132"/>
      <c r="WDH12" s="112"/>
      <c r="WDI12" s="132"/>
      <c r="WDJ12" s="112"/>
      <c r="WDK12" s="133"/>
      <c r="WDL12" s="133"/>
      <c r="WDM12" s="134"/>
      <c r="WDN12" s="131"/>
      <c r="WDO12" s="101"/>
      <c r="WDP12" s="101"/>
      <c r="WDQ12" s="132"/>
      <c r="WDR12" s="112"/>
      <c r="WDS12" s="132"/>
      <c r="WDT12" s="112"/>
      <c r="WDU12" s="132"/>
      <c r="WDV12" s="112"/>
      <c r="WDW12" s="132"/>
      <c r="WDX12" s="112"/>
      <c r="WDY12" s="133"/>
      <c r="WDZ12" s="133"/>
      <c r="WEA12" s="134"/>
      <c r="WEB12" s="131"/>
      <c r="WEC12" s="101"/>
      <c r="WED12" s="101"/>
      <c r="WEE12" s="132"/>
      <c r="WEF12" s="112"/>
      <c r="WEG12" s="132"/>
      <c r="WEH12" s="112"/>
      <c r="WEI12" s="132"/>
      <c r="WEJ12" s="112"/>
      <c r="WEK12" s="132"/>
      <c r="WEL12" s="112"/>
      <c r="WEM12" s="133"/>
      <c r="WEN12" s="133"/>
      <c r="WEO12" s="134"/>
      <c r="WEP12" s="131"/>
      <c r="WEQ12" s="101"/>
      <c r="WER12" s="101"/>
      <c r="WES12" s="132"/>
      <c r="WET12" s="112"/>
      <c r="WEU12" s="132"/>
      <c r="WEV12" s="112"/>
      <c r="WEW12" s="132"/>
      <c r="WEX12" s="112"/>
      <c r="WEY12" s="132"/>
      <c r="WEZ12" s="112"/>
      <c r="WFA12" s="133"/>
      <c r="WFB12" s="133"/>
      <c r="WFC12" s="134"/>
      <c r="WFD12" s="131"/>
      <c r="WFE12" s="101"/>
      <c r="WFF12" s="101"/>
      <c r="WFG12" s="132"/>
      <c r="WFH12" s="112"/>
      <c r="WFI12" s="132"/>
      <c r="WFJ12" s="112"/>
      <c r="WFK12" s="132"/>
      <c r="WFL12" s="112"/>
      <c r="WFM12" s="132"/>
      <c r="WFN12" s="112"/>
      <c r="WFO12" s="133"/>
      <c r="WFP12" s="133"/>
      <c r="WFQ12" s="134"/>
      <c r="WFR12" s="131"/>
      <c r="WFS12" s="101"/>
      <c r="WFT12" s="101"/>
      <c r="WFU12" s="132"/>
      <c r="WFV12" s="112"/>
      <c r="WFW12" s="132"/>
      <c r="WFX12" s="112"/>
      <c r="WFY12" s="132"/>
      <c r="WFZ12" s="112"/>
      <c r="WGA12" s="132"/>
      <c r="WGB12" s="112"/>
      <c r="WGC12" s="133"/>
      <c r="WGD12" s="133"/>
      <c r="WGE12" s="134"/>
      <c r="WGF12" s="131"/>
      <c r="WGG12" s="101"/>
      <c r="WGH12" s="101"/>
      <c r="WGI12" s="132"/>
      <c r="WGJ12" s="112"/>
      <c r="WGK12" s="132"/>
      <c r="WGL12" s="112"/>
      <c r="WGM12" s="132"/>
      <c r="WGN12" s="112"/>
      <c r="WGO12" s="132"/>
      <c r="WGP12" s="112"/>
      <c r="WGQ12" s="133"/>
      <c r="WGR12" s="133"/>
      <c r="WGS12" s="134"/>
      <c r="WGT12" s="131"/>
      <c r="WGU12" s="101"/>
      <c r="WGV12" s="101"/>
      <c r="WGW12" s="132"/>
      <c r="WGX12" s="112"/>
      <c r="WGY12" s="132"/>
      <c r="WGZ12" s="112"/>
      <c r="WHA12" s="132"/>
      <c r="WHB12" s="112"/>
      <c r="WHC12" s="132"/>
      <c r="WHD12" s="112"/>
      <c r="WHE12" s="133"/>
      <c r="WHF12" s="133"/>
      <c r="WHG12" s="134"/>
      <c r="WHH12" s="131"/>
      <c r="WHI12" s="101"/>
      <c r="WHJ12" s="101"/>
      <c r="WHK12" s="132"/>
      <c r="WHL12" s="112"/>
      <c r="WHM12" s="132"/>
      <c r="WHN12" s="112"/>
      <c r="WHO12" s="132"/>
      <c r="WHP12" s="112"/>
      <c r="WHQ12" s="132"/>
      <c r="WHR12" s="112"/>
      <c r="WHS12" s="133"/>
      <c r="WHT12" s="133"/>
      <c r="WHU12" s="134"/>
      <c r="WHV12" s="131"/>
      <c r="WHW12" s="101"/>
      <c r="WHX12" s="101"/>
      <c r="WHY12" s="132"/>
      <c r="WHZ12" s="112"/>
      <c r="WIA12" s="132"/>
      <c r="WIB12" s="112"/>
      <c r="WIC12" s="132"/>
      <c r="WID12" s="112"/>
      <c r="WIE12" s="132"/>
      <c r="WIF12" s="112"/>
      <c r="WIG12" s="133"/>
      <c r="WIH12" s="133"/>
      <c r="WII12" s="134"/>
      <c r="WIJ12" s="131"/>
      <c r="WIK12" s="101"/>
      <c r="WIL12" s="101"/>
      <c r="WIM12" s="132"/>
      <c r="WIN12" s="112"/>
      <c r="WIO12" s="132"/>
      <c r="WIP12" s="112"/>
      <c r="WIQ12" s="132"/>
      <c r="WIR12" s="112"/>
      <c r="WIS12" s="132"/>
      <c r="WIT12" s="112"/>
      <c r="WIU12" s="133"/>
      <c r="WIV12" s="133"/>
      <c r="WIW12" s="134"/>
      <c r="WIX12" s="131"/>
      <c r="WIY12" s="101"/>
      <c r="WIZ12" s="101"/>
      <c r="WJA12" s="132"/>
      <c r="WJB12" s="112"/>
      <c r="WJC12" s="132"/>
      <c r="WJD12" s="112"/>
      <c r="WJE12" s="132"/>
      <c r="WJF12" s="112"/>
      <c r="WJG12" s="132"/>
      <c r="WJH12" s="112"/>
      <c r="WJI12" s="133"/>
      <c r="WJJ12" s="133"/>
      <c r="WJK12" s="134"/>
      <c r="WJL12" s="131"/>
      <c r="WJM12" s="101"/>
      <c r="WJN12" s="101"/>
      <c r="WJO12" s="132"/>
      <c r="WJP12" s="112"/>
      <c r="WJQ12" s="132"/>
      <c r="WJR12" s="112"/>
      <c r="WJS12" s="132"/>
      <c r="WJT12" s="112"/>
      <c r="WJU12" s="132"/>
      <c r="WJV12" s="112"/>
      <c r="WJW12" s="133"/>
      <c r="WJX12" s="133"/>
      <c r="WJY12" s="134"/>
      <c r="WJZ12" s="131"/>
      <c r="WKA12" s="101"/>
      <c r="WKB12" s="101"/>
      <c r="WKC12" s="132"/>
      <c r="WKD12" s="112"/>
      <c r="WKE12" s="132"/>
      <c r="WKF12" s="112"/>
      <c r="WKG12" s="132"/>
      <c r="WKH12" s="112"/>
      <c r="WKI12" s="132"/>
      <c r="WKJ12" s="112"/>
      <c r="WKK12" s="133"/>
      <c r="WKL12" s="133"/>
      <c r="WKM12" s="134"/>
      <c r="WKN12" s="131"/>
      <c r="WKO12" s="101"/>
      <c r="WKP12" s="101"/>
      <c r="WKQ12" s="132"/>
      <c r="WKR12" s="112"/>
      <c r="WKS12" s="132"/>
      <c r="WKT12" s="112"/>
      <c r="WKU12" s="132"/>
      <c r="WKV12" s="112"/>
      <c r="WKW12" s="132"/>
      <c r="WKX12" s="112"/>
      <c r="WKY12" s="133"/>
      <c r="WKZ12" s="133"/>
      <c r="WLA12" s="134"/>
      <c r="WLB12" s="131"/>
      <c r="WLC12" s="101"/>
      <c r="WLD12" s="101"/>
      <c r="WLE12" s="132"/>
      <c r="WLF12" s="112"/>
      <c r="WLG12" s="132"/>
      <c r="WLH12" s="112"/>
      <c r="WLI12" s="132"/>
      <c r="WLJ12" s="112"/>
      <c r="WLK12" s="132"/>
      <c r="WLL12" s="112"/>
      <c r="WLM12" s="133"/>
      <c r="WLN12" s="133"/>
      <c r="WLO12" s="134"/>
      <c r="WLP12" s="131"/>
      <c r="WLQ12" s="101"/>
      <c r="WLR12" s="101"/>
      <c r="WLS12" s="132"/>
      <c r="WLT12" s="112"/>
      <c r="WLU12" s="132"/>
      <c r="WLV12" s="112"/>
      <c r="WLW12" s="132"/>
      <c r="WLX12" s="112"/>
      <c r="WLY12" s="132"/>
      <c r="WLZ12" s="112"/>
      <c r="WMA12" s="133"/>
      <c r="WMB12" s="133"/>
      <c r="WMC12" s="134"/>
      <c r="WMD12" s="131"/>
      <c r="WME12" s="101"/>
      <c r="WMF12" s="101"/>
      <c r="WMG12" s="132"/>
      <c r="WMH12" s="112"/>
      <c r="WMI12" s="132"/>
      <c r="WMJ12" s="112"/>
      <c r="WMK12" s="132"/>
      <c r="WML12" s="112"/>
      <c r="WMM12" s="132"/>
      <c r="WMN12" s="112"/>
      <c r="WMO12" s="133"/>
      <c r="WMP12" s="133"/>
      <c r="WMQ12" s="134"/>
      <c r="WMR12" s="131"/>
      <c r="WMS12" s="101"/>
      <c r="WMT12" s="101"/>
      <c r="WMU12" s="132"/>
      <c r="WMV12" s="112"/>
      <c r="WMW12" s="132"/>
      <c r="WMX12" s="112"/>
      <c r="WMY12" s="132"/>
      <c r="WMZ12" s="112"/>
      <c r="WNA12" s="132"/>
      <c r="WNB12" s="112"/>
      <c r="WNC12" s="133"/>
      <c r="WND12" s="133"/>
      <c r="WNE12" s="134"/>
      <c r="WNF12" s="131"/>
      <c r="WNG12" s="101"/>
      <c r="WNH12" s="101"/>
      <c r="WNI12" s="132"/>
      <c r="WNJ12" s="112"/>
      <c r="WNK12" s="132"/>
      <c r="WNL12" s="112"/>
      <c r="WNM12" s="132"/>
      <c r="WNN12" s="112"/>
      <c r="WNO12" s="132"/>
      <c r="WNP12" s="112"/>
      <c r="WNQ12" s="133"/>
      <c r="WNR12" s="133"/>
      <c r="WNS12" s="134"/>
      <c r="WNT12" s="131"/>
      <c r="WNU12" s="101"/>
      <c r="WNV12" s="101"/>
      <c r="WNW12" s="132"/>
      <c r="WNX12" s="112"/>
      <c r="WNY12" s="132"/>
      <c r="WNZ12" s="112"/>
      <c r="WOA12" s="132"/>
      <c r="WOB12" s="112"/>
      <c r="WOC12" s="132"/>
      <c r="WOD12" s="112"/>
      <c r="WOE12" s="133"/>
      <c r="WOF12" s="133"/>
      <c r="WOG12" s="134"/>
      <c r="WOH12" s="131"/>
      <c r="WOI12" s="101"/>
      <c r="WOJ12" s="101"/>
      <c r="WOK12" s="132"/>
      <c r="WOL12" s="112"/>
      <c r="WOM12" s="132"/>
      <c r="WON12" s="112"/>
      <c r="WOO12" s="132"/>
      <c r="WOP12" s="112"/>
      <c r="WOQ12" s="132"/>
      <c r="WOR12" s="112"/>
      <c r="WOS12" s="133"/>
      <c r="WOT12" s="133"/>
      <c r="WOU12" s="134"/>
      <c r="WOV12" s="131"/>
      <c r="WOW12" s="101"/>
      <c r="WOX12" s="101"/>
      <c r="WOY12" s="132"/>
      <c r="WOZ12" s="112"/>
      <c r="WPA12" s="132"/>
      <c r="WPB12" s="112"/>
      <c r="WPC12" s="132"/>
      <c r="WPD12" s="112"/>
      <c r="WPE12" s="132"/>
      <c r="WPF12" s="112"/>
      <c r="WPG12" s="133"/>
      <c r="WPH12" s="133"/>
      <c r="WPI12" s="134"/>
      <c r="WPJ12" s="131"/>
      <c r="WPK12" s="101"/>
      <c r="WPL12" s="101"/>
      <c r="WPM12" s="132"/>
      <c r="WPN12" s="112"/>
      <c r="WPO12" s="132"/>
      <c r="WPP12" s="112"/>
      <c r="WPQ12" s="132"/>
      <c r="WPR12" s="112"/>
      <c r="WPS12" s="132"/>
      <c r="WPT12" s="112"/>
      <c r="WPU12" s="133"/>
      <c r="WPV12" s="133"/>
      <c r="WPW12" s="134"/>
      <c r="WPX12" s="131"/>
      <c r="WPY12" s="101"/>
      <c r="WPZ12" s="101"/>
      <c r="WQA12" s="132"/>
      <c r="WQB12" s="112"/>
      <c r="WQC12" s="132"/>
      <c r="WQD12" s="112"/>
      <c r="WQE12" s="132"/>
      <c r="WQF12" s="112"/>
      <c r="WQG12" s="132"/>
      <c r="WQH12" s="112"/>
      <c r="WQI12" s="133"/>
      <c r="WQJ12" s="133"/>
      <c r="WQK12" s="134"/>
      <c r="WQL12" s="131"/>
      <c r="WQM12" s="101"/>
      <c r="WQN12" s="101"/>
      <c r="WQO12" s="132"/>
      <c r="WQP12" s="112"/>
      <c r="WQQ12" s="132"/>
      <c r="WQR12" s="112"/>
      <c r="WQS12" s="132"/>
      <c r="WQT12" s="112"/>
      <c r="WQU12" s="132"/>
      <c r="WQV12" s="112"/>
      <c r="WQW12" s="133"/>
      <c r="WQX12" s="133"/>
      <c r="WQY12" s="134"/>
      <c r="WQZ12" s="131"/>
      <c r="WRA12" s="101"/>
      <c r="WRB12" s="101"/>
      <c r="WRC12" s="132"/>
      <c r="WRD12" s="112"/>
      <c r="WRE12" s="132"/>
      <c r="WRF12" s="112"/>
      <c r="WRG12" s="132"/>
      <c r="WRH12" s="112"/>
      <c r="WRI12" s="132"/>
      <c r="WRJ12" s="112"/>
      <c r="WRK12" s="133"/>
      <c r="WRL12" s="133"/>
      <c r="WRM12" s="134"/>
      <c r="WRN12" s="131"/>
      <c r="WRO12" s="101"/>
      <c r="WRP12" s="101"/>
      <c r="WRQ12" s="132"/>
      <c r="WRR12" s="112"/>
      <c r="WRS12" s="132"/>
      <c r="WRT12" s="112"/>
      <c r="WRU12" s="132"/>
      <c r="WRV12" s="112"/>
      <c r="WRW12" s="132"/>
      <c r="WRX12" s="112"/>
      <c r="WRY12" s="133"/>
      <c r="WRZ12" s="133"/>
      <c r="WSA12" s="134"/>
      <c r="WSB12" s="131"/>
      <c r="WSC12" s="101"/>
      <c r="WSD12" s="101"/>
      <c r="WSE12" s="132"/>
      <c r="WSF12" s="112"/>
      <c r="WSG12" s="132"/>
      <c r="WSH12" s="112"/>
      <c r="WSI12" s="132"/>
      <c r="WSJ12" s="112"/>
      <c r="WSK12" s="132"/>
      <c r="WSL12" s="112"/>
      <c r="WSM12" s="133"/>
      <c r="WSN12" s="133"/>
      <c r="WSO12" s="134"/>
      <c r="WSP12" s="131"/>
      <c r="WSQ12" s="101"/>
      <c r="WSR12" s="101"/>
      <c r="WSS12" s="132"/>
      <c r="WST12" s="112"/>
      <c r="WSU12" s="132"/>
      <c r="WSV12" s="112"/>
      <c r="WSW12" s="132"/>
      <c r="WSX12" s="112"/>
      <c r="WSY12" s="132"/>
      <c r="WSZ12" s="112"/>
      <c r="WTA12" s="133"/>
      <c r="WTB12" s="133"/>
      <c r="WTC12" s="134"/>
      <c r="WTD12" s="131"/>
      <c r="WTE12" s="101"/>
      <c r="WTF12" s="101"/>
      <c r="WTG12" s="132"/>
      <c r="WTH12" s="112"/>
      <c r="WTI12" s="132"/>
      <c r="WTJ12" s="112"/>
      <c r="WTK12" s="132"/>
      <c r="WTL12" s="112"/>
      <c r="WTM12" s="132"/>
      <c r="WTN12" s="112"/>
      <c r="WTO12" s="133"/>
      <c r="WTP12" s="133"/>
      <c r="WTQ12" s="134"/>
      <c r="WTR12" s="131"/>
      <c r="WTS12" s="101"/>
      <c r="WTT12" s="101"/>
      <c r="WTU12" s="132"/>
      <c r="WTV12" s="112"/>
      <c r="WTW12" s="132"/>
      <c r="WTX12" s="112"/>
      <c r="WTY12" s="132"/>
      <c r="WTZ12" s="112"/>
      <c r="WUA12" s="132"/>
      <c r="WUB12" s="112"/>
      <c r="WUC12" s="133"/>
      <c r="WUD12" s="133"/>
      <c r="WUE12" s="134"/>
      <c r="WUF12" s="131"/>
      <c r="WUG12" s="101"/>
      <c r="WUH12" s="101"/>
      <c r="WUI12" s="132"/>
      <c r="WUJ12" s="112"/>
      <c r="WUK12" s="132"/>
      <c r="WUL12" s="112"/>
      <c r="WUM12" s="132"/>
      <c r="WUN12" s="112"/>
      <c r="WUO12" s="132"/>
      <c r="WUP12" s="112"/>
      <c r="WUQ12" s="133"/>
      <c r="WUR12" s="133"/>
      <c r="WUS12" s="134"/>
      <c r="WUT12" s="131"/>
      <c r="WUU12" s="101"/>
      <c r="WUV12" s="101"/>
      <c r="WUW12" s="132"/>
      <c r="WUX12" s="112"/>
      <c r="WUY12" s="132"/>
      <c r="WUZ12" s="112"/>
      <c r="WVA12" s="132"/>
      <c r="WVB12" s="112"/>
      <c r="WVC12" s="132"/>
      <c r="WVD12" s="112"/>
      <c r="WVE12" s="133"/>
      <c r="WVF12" s="133"/>
      <c r="WVG12" s="134"/>
      <c r="WVH12" s="131"/>
      <c r="WVI12" s="101"/>
      <c r="WVJ12" s="101"/>
      <c r="WVK12" s="132"/>
      <c r="WVL12" s="112"/>
      <c r="WVM12" s="132"/>
      <c r="WVN12" s="112"/>
      <c r="WVO12" s="132"/>
      <c r="WVP12" s="112"/>
      <c r="WVQ12" s="132"/>
      <c r="WVR12" s="112"/>
      <c r="WVS12" s="133"/>
      <c r="WVT12" s="133"/>
      <c r="WVU12" s="134"/>
      <c r="WVV12" s="131"/>
      <c r="WVW12" s="101"/>
      <c r="WVX12" s="101"/>
      <c r="WVY12" s="132"/>
      <c r="WVZ12" s="112"/>
      <c r="WWA12" s="132"/>
      <c r="WWB12" s="112"/>
      <c r="WWC12" s="132"/>
      <c r="WWD12" s="112"/>
      <c r="WWE12" s="132"/>
      <c r="WWF12" s="112"/>
      <c r="WWG12" s="133"/>
      <c r="WWH12" s="133"/>
      <c r="WWI12" s="134"/>
      <c r="WWJ12" s="131"/>
      <c r="WWK12" s="101"/>
      <c r="WWL12" s="101"/>
      <c r="WWM12" s="132"/>
      <c r="WWN12" s="112"/>
      <c r="WWO12" s="132"/>
      <c r="WWP12" s="112"/>
      <c r="WWQ12" s="132"/>
      <c r="WWR12" s="112"/>
      <c r="WWS12" s="132"/>
      <c r="WWT12" s="112"/>
      <c r="WWU12" s="133"/>
      <c r="WWV12" s="133"/>
      <c r="WWW12" s="134"/>
      <c r="WWX12" s="131"/>
      <c r="WWY12" s="101"/>
      <c r="WWZ12" s="101"/>
      <c r="WXA12" s="132"/>
      <c r="WXB12" s="112"/>
      <c r="WXC12" s="132"/>
      <c r="WXD12" s="112"/>
      <c r="WXE12" s="132"/>
      <c r="WXF12" s="112"/>
      <c r="WXG12" s="132"/>
      <c r="WXH12" s="112"/>
      <c r="WXI12" s="133"/>
      <c r="WXJ12" s="133"/>
      <c r="WXK12" s="134"/>
      <c r="WXL12" s="131"/>
      <c r="WXM12" s="101"/>
      <c r="WXN12" s="101"/>
      <c r="WXO12" s="132"/>
      <c r="WXP12" s="112"/>
      <c r="WXQ12" s="132"/>
      <c r="WXR12" s="112"/>
      <c r="WXS12" s="132"/>
      <c r="WXT12" s="112"/>
      <c r="WXU12" s="132"/>
      <c r="WXV12" s="112"/>
      <c r="WXW12" s="133"/>
      <c r="WXX12" s="133"/>
      <c r="WXY12" s="134"/>
      <c r="WXZ12" s="131"/>
      <c r="WYA12" s="101"/>
      <c r="WYB12" s="101"/>
      <c r="WYC12" s="132"/>
      <c r="WYD12" s="112"/>
      <c r="WYE12" s="132"/>
      <c r="WYF12" s="112"/>
      <c r="WYG12" s="132"/>
      <c r="WYH12" s="112"/>
      <c r="WYI12" s="132"/>
      <c r="WYJ12" s="112"/>
      <c r="WYK12" s="133"/>
      <c r="WYL12" s="133"/>
      <c r="WYM12" s="134"/>
      <c r="WYN12" s="131"/>
      <c r="WYO12" s="101"/>
      <c r="WYP12" s="101"/>
      <c r="WYQ12" s="132"/>
      <c r="WYR12" s="112"/>
      <c r="WYS12" s="132"/>
      <c r="WYT12" s="112"/>
      <c r="WYU12" s="132"/>
      <c r="WYV12" s="112"/>
      <c r="WYW12" s="132"/>
      <c r="WYX12" s="112"/>
      <c r="WYY12" s="133"/>
      <c r="WYZ12" s="133"/>
      <c r="WZA12" s="134"/>
      <c r="WZB12" s="131"/>
      <c r="WZC12" s="101"/>
      <c r="WZD12" s="101"/>
      <c r="WZE12" s="132"/>
      <c r="WZF12" s="112"/>
      <c r="WZG12" s="132"/>
      <c r="WZH12" s="112"/>
      <c r="WZI12" s="132"/>
      <c r="WZJ12" s="112"/>
      <c r="WZK12" s="132"/>
      <c r="WZL12" s="112"/>
      <c r="WZM12" s="133"/>
      <c r="WZN12" s="133"/>
      <c r="WZO12" s="134"/>
      <c r="WZP12" s="131"/>
      <c r="WZQ12" s="101"/>
      <c r="WZR12" s="101"/>
      <c r="WZS12" s="132"/>
      <c r="WZT12" s="112"/>
      <c r="WZU12" s="132"/>
      <c r="WZV12" s="112"/>
      <c r="WZW12" s="132"/>
      <c r="WZX12" s="112"/>
      <c r="WZY12" s="132"/>
      <c r="WZZ12" s="112"/>
      <c r="XAA12" s="133"/>
      <c r="XAB12" s="133"/>
      <c r="XAC12" s="134"/>
      <c r="XAD12" s="131"/>
      <c r="XAE12" s="101"/>
      <c r="XAF12" s="101"/>
      <c r="XAG12" s="132"/>
      <c r="XAH12" s="112"/>
      <c r="XAI12" s="132"/>
      <c r="XAJ12" s="112"/>
      <c r="XAK12" s="132"/>
      <c r="XAL12" s="112"/>
      <c r="XAM12" s="132"/>
      <c r="XAN12" s="112"/>
      <c r="XAO12" s="133"/>
      <c r="XAP12" s="133"/>
      <c r="XAQ12" s="134"/>
      <c r="XAR12" s="131"/>
      <c r="XAS12" s="101"/>
      <c r="XAT12" s="101"/>
      <c r="XAU12" s="132"/>
      <c r="XAV12" s="112"/>
      <c r="XAW12" s="132"/>
      <c r="XAX12" s="112"/>
      <c r="XAY12" s="132"/>
      <c r="XAZ12" s="112"/>
      <c r="XBA12" s="132"/>
      <c r="XBB12" s="112"/>
      <c r="XBC12" s="133"/>
      <c r="XBD12" s="133"/>
      <c r="XBE12" s="134"/>
      <c r="XBF12" s="131"/>
      <c r="XBG12" s="101"/>
      <c r="XBH12" s="101"/>
      <c r="XBI12" s="132"/>
      <c r="XBJ12" s="112"/>
      <c r="XBK12" s="132"/>
      <c r="XBL12" s="112"/>
      <c r="XBM12" s="132"/>
      <c r="XBN12" s="112"/>
      <c r="XBO12" s="132"/>
      <c r="XBP12" s="112"/>
      <c r="XBQ12" s="133"/>
      <c r="XBR12" s="133"/>
      <c r="XBS12" s="134"/>
      <c r="XBT12" s="131"/>
      <c r="XBU12" s="101"/>
      <c r="XBV12" s="101"/>
      <c r="XBW12" s="132"/>
      <c r="XBX12" s="112"/>
      <c r="XBY12" s="132"/>
      <c r="XBZ12" s="112"/>
      <c r="XCA12" s="132"/>
      <c r="XCB12" s="112"/>
      <c r="XCC12" s="132"/>
      <c r="XCD12" s="112"/>
      <c r="XCE12" s="133"/>
      <c r="XCF12" s="133"/>
      <c r="XCG12" s="134"/>
      <c r="XCH12" s="131"/>
      <c r="XCI12" s="101"/>
      <c r="XCJ12" s="101"/>
      <c r="XCK12" s="132"/>
      <c r="XCL12" s="112"/>
      <c r="XCM12" s="132"/>
      <c r="XCN12" s="112"/>
      <c r="XCO12" s="132"/>
      <c r="XCP12" s="112"/>
      <c r="XCQ12" s="132"/>
      <c r="XCR12" s="112"/>
      <c r="XCS12" s="133"/>
      <c r="XCT12" s="133"/>
      <c r="XCU12" s="134"/>
      <c r="XCV12" s="131"/>
      <c r="XCW12" s="101"/>
      <c r="XCX12" s="101"/>
      <c r="XCY12" s="132"/>
      <c r="XCZ12" s="112"/>
      <c r="XDA12" s="132"/>
      <c r="XDB12" s="112"/>
      <c r="XDC12" s="132"/>
      <c r="XDD12" s="112"/>
      <c r="XDE12" s="132"/>
      <c r="XDF12" s="112"/>
      <c r="XDG12" s="133"/>
      <c r="XDH12" s="133"/>
      <c r="XDI12" s="134"/>
      <c r="XDJ12" s="131"/>
      <c r="XDK12" s="101"/>
      <c r="XDL12" s="101"/>
      <c r="XDM12" s="132"/>
      <c r="XDN12" s="112"/>
      <c r="XDO12" s="132"/>
      <c r="XDP12" s="112"/>
      <c r="XDQ12" s="132"/>
      <c r="XDR12" s="112"/>
      <c r="XDS12" s="132"/>
      <c r="XDT12" s="112"/>
      <c r="XDU12" s="133"/>
      <c r="XDV12" s="133"/>
      <c r="XDW12" s="134"/>
    </row>
    <row r="13" spans="1:16351" ht="18.75" customHeight="1" x14ac:dyDescent="0.25">
      <c r="A13" s="305" t="s">
        <v>41</v>
      </c>
      <c r="B13" s="306"/>
      <c r="C13" s="306"/>
      <c r="D13" s="306"/>
      <c r="E13" s="306"/>
      <c r="F13" s="306"/>
      <c r="G13" s="306"/>
      <c r="H13" s="306"/>
      <c r="I13" s="306"/>
      <c r="J13" s="306"/>
      <c r="K13" s="306"/>
      <c r="L13" s="306"/>
      <c r="M13" s="306"/>
      <c r="N13" s="306"/>
      <c r="O13" s="87"/>
      <c r="P13" s="101">
        <v>2</v>
      </c>
    </row>
    <row r="14" spans="1:16351" ht="154.9" customHeight="1" x14ac:dyDescent="0.25">
      <c r="A14" s="103" t="s">
        <v>389</v>
      </c>
      <c r="B14" s="103"/>
      <c r="C14" s="119" t="s">
        <v>416</v>
      </c>
      <c r="D14" s="105"/>
      <c r="E14" s="119" t="s">
        <v>417</v>
      </c>
      <c r="F14" s="105"/>
      <c r="G14" s="119" t="s">
        <v>43</v>
      </c>
      <c r="H14" s="105"/>
      <c r="I14" s="135" t="s">
        <v>44</v>
      </c>
      <c r="J14" s="108" t="s">
        <v>531</v>
      </c>
      <c r="K14" s="107" t="s">
        <v>39</v>
      </c>
      <c r="L14" s="130" t="s">
        <v>39</v>
      </c>
      <c r="M14" s="162" t="s">
        <v>505</v>
      </c>
      <c r="N14" s="162" t="s">
        <v>505</v>
      </c>
      <c r="O14" s="131"/>
      <c r="P14" s="101">
        <v>3</v>
      </c>
    </row>
    <row r="15" spans="1:16351" ht="18.75" customHeight="1" x14ac:dyDescent="0.25">
      <c r="A15" s="140" t="s">
        <v>45</v>
      </c>
      <c r="B15" s="141"/>
      <c r="C15" s="141"/>
      <c r="D15" s="141"/>
      <c r="E15" s="141"/>
      <c r="F15" s="141"/>
      <c r="G15" s="141"/>
      <c r="H15" s="141"/>
      <c r="I15" s="141"/>
      <c r="J15" s="141"/>
      <c r="K15" s="141"/>
      <c r="L15" s="141"/>
      <c r="M15" s="141"/>
      <c r="N15" s="149"/>
      <c r="O15" s="87"/>
      <c r="P15" s="101">
        <v>4</v>
      </c>
    </row>
    <row r="16" spans="1:16351" ht="291.39999999999998" customHeight="1" x14ac:dyDescent="0.25">
      <c r="A16" s="103" t="s">
        <v>390</v>
      </c>
      <c r="B16" s="103"/>
      <c r="C16" s="119" t="s">
        <v>381</v>
      </c>
      <c r="D16" s="105"/>
      <c r="E16" s="119" t="s">
        <v>533</v>
      </c>
      <c r="F16" s="105"/>
      <c r="G16" s="119" t="s">
        <v>532</v>
      </c>
      <c r="H16" s="105"/>
      <c r="I16" s="135" t="s">
        <v>421</v>
      </c>
      <c r="J16" s="108" t="s">
        <v>47</v>
      </c>
      <c r="K16" s="107" t="s">
        <v>39</v>
      </c>
      <c r="L16" s="130" t="s">
        <v>39</v>
      </c>
      <c r="M16" s="162" t="s">
        <v>505</v>
      </c>
      <c r="N16" s="162" t="s">
        <v>505</v>
      </c>
      <c r="O16" s="131"/>
    </row>
    <row r="17" spans="1:15" ht="18.75" x14ac:dyDescent="0.25">
      <c r="A17" s="142" t="s">
        <v>372</v>
      </c>
      <c r="B17" s="143"/>
      <c r="C17" s="143"/>
      <c r="D17" s="143"/>
      <c r="E17" s="143"/>
      <c r="F17" s="143"/>
      <c r="G17" s="143"/>
      <c r="H17" s="143"/>
      <c r="I17" s="143"/>
      <c r="J17" s="143"/>
      <c r="K17" s="143"/>
      <c r="L17" s="143"/>
      <c r="M17" s="143"/>
      <c r="N17" s="150"/>
      <c r="O17" s="88"/>
    </row>
    <row r="18" spans="1:15" ht="97.9" customHeight="1" x14ac:dyDescent="0.25">
      <c r="A18" s="103" t="s">
        <v>391</v>
      </c>
      <c r="B18" s="103"/>
      <c r="C18" s="119" t="s">
        <v>49</v>
      </c>
      <c r="D18" s="105"/>
      <c r="E18" s="119" t="s">
        <v>50</v>
      </c>
      <c r="F18" s="105"/>
      <c r="G18" s="119" t="s">
        <v>51</v>
      </c>
      <c r="H18" s="105"/>
      <c r="I18" s="135" t="s">
        <v>52</v>
      </c>
      <c r="J18" s="108" t="s">
        <v>422</v>
      </c>
      <c r="K18" s="107" t="s">
        <v>39</v>
      </c>
      <c r="L18" s="130" t="s">
        <v>39</v>
      </c>
      <c r="M18" s="162" t="s">
        <v>505</v>
      </c>
      <c r="N18" s="162" t="s">
        <v>505</v>
      </c>
      <c r="O18" s="131"/>
    </row>
    <row r="19" spans="1:15" ht="18.75" x14ac:dyDescent="0.25">
      <c r="A19" s="142" t="s">
        <v>534</v>
      </c>
      <c r="B19" s="143"/>
      <c r="C19" s="143"/>
      <c r="D19" s="143"/>
      <c r="E19" s="143"/>
      <c r="F19" s="143"/>
      <c r="G19" s="143"/>
      <c r="H19" s="143"/>
      <c r="I19" s="143"/>
      <c r="J19" s="143"/>
      <c r="K19" s="143"/>
      <c r="L19" s="143"/>
      <c r="M19" s="143"/>
      <c r="N19" s="150"/>
      <c r="O19" s="88"/>
    </row>
    <row r="20" spans="1:15" ht="110.25" customHeight="1" x14ac:dyDescent="0.25">
      <c r="A20" s="103" t="s">
        <v>404</v>
      </c>
      <c r="B20" s="103"/>
      <c r="C20" s="119" t="s">
        <v>423</v>
      </c>
      <c r="D20" s="105"/>
      <c r="E20" s="119" t="s">
        <v>54</v>
      </c>
      <c r="F20" s="105"/>
      <c r="G20" s="119" t="s">
        <v>55</v>
      </c>
      <c r="H20" s="105"/>
      <c r="I20" s="135" t="s">
        <v>424</v>
      </c>
      <c r="J20" s="108" t="s">
        <v>425</v>
      </c>
      <c r="K20" s="107" t="s">
        <v>39</v>
      </c>
      <c r="L20" s="130" t="s">
        <v>39</v>
      </c>
      <c r="M20" s="162" t="s">
        <v>505</v>
      </c>
      <c r="N20" s="162" t="s">
        <v>505</v>
      </c>
      <c r="O20" s="131"/>
    </row>
  </sheetData>
  <sheetProtection algorithmName="SHA-512" hashValue="d96C+x6FSaXTX4niJZjGcS/UeU3BLOoxPxkyVWESbP6JH5v7UPQ1l1q4b5yxQZhb2UDITspw13sEqNV9TXLDoA==" saltValue="wRoUztMbmf1VwmziTeMN4A==" spinCount="100000" sheet="1" formatCells="0" formatColumns="0" formatRows="0"/>
  <protectedRanges>
    <protectedRange algorithmName="SHA-512" hashValue="quYc96o2/i0apm9Y27C9Vgp8bscjYvQPLPiWja71VbAS8iH7LKmrmgxTvmhL2IWdTA5HbNEWPcYb5S/+Hro5mQ==" saltValue="QLjZ+cQiOa0xaDUAY3hdbg==" spinCount="100000" sqref="A1:N7" name="Range5"/>
    <protectedRange algorithmName="SHA-512" hashValue="q92RILzomBR92NGnB9mJGRItDtH9Bs4ZowpjNrIakyY3bAXeAj5FVlNMPE0yNrjcgqUq1afh/zmorWYsg0MG5A==" saltValue="wzeDs06Fn1ZManqGVvKhig==" spinCount="100000" sqref="N15 N17 N19 N13" name="Range4"/>
    <protectedRange algorithmName="SHA-512" hashValue="Bvx6Rcw/HVtfWhc4Pef/x1ErnK9mJEKbcc0G9xANdoxQ3GcgpQ7wTzuQYsvfCtVifJYLCwPB34x5qPYEn5ArSQ==" saltValue="ICgYkkkq9Ld9oZ6DT4JV7w==" spinCount="100000" sqref="L12:L20" name="Range3"/>
    <protectedRange algorithmName="SHA-512" hashValue="o92xc+88a1Da7twVeIST7AI1pzfr5UoxABU+QfW91jGMQnLNl3amY1EGKN/y/spsS4N1XcXhQmj4bd7Cesf8jw==" saltValue="671BexRZutDCv0uBbrGrXQ==" spinCount="100000" sqref="K12:K20" name="Range2"/>
  </protectedRanges>
  <mergeCells count="4">
    <mergeCell ref="A2:N2"/>
    <mergeCell ref="A6:N6"/>
    <mergeCell ref="A11:N11"/>
    <mergeCell ref="A13:N13"/>
  </mergeCells>
  <phoneticPr fontId="29" type="noConversion"/>
  <conditionalFormatting sqref="M1:M10 M15 M17 M19 M21:M1048576">
    <cfRule type="containsText" dxfId="8" priority="1" operator="containsText" text="Please tick one box or 2 adjacent boxes.">
      <formula>NOT(ISERROR(SEARCH("Please tick one box or 2 adjacent boxes.",M1)))</formula>
    </cfRule>
  </conditionalFormatting>
  <conditionalFormatting sqref="AA12 AO12 BC12 BQ12 CE12 CS12 DG12 DU12 EI12 EW12 FK12 FY12 GM12 HA12 HO12 IC12 IQ12 JE12 JS12 KG12 KU12 LI12 LW12 MK12 MY12 NM12 OA12 OO12 PC12 PQ12 QE12 QS12 RG12 RU12 SI12 SW12 TK12 TY12 UM12 VA12 VO12 WC12 WQ12 XE12 XS12 YG12 YU12 ZI12 ZW12 AAK12 AAY12 ABM12 ACA12 ACO12 ADC12 ADQ12 AEE12 AES12 AFG12 AFU12 AGI12 AGW12 AHK12 AHY12 AIM12 AJA12 AJO12 AKC12 AKQ12 ALE12 ALS12 AMG12 AMU12 ANI12 ANW12 AOK12 AOY12 APM12 AQA12 AQO12 ARC12 ARQ12 ASE12 ASS12 ATG12 ATU12 AUI12 AUW12 AVK12 AVY12 AWM12 AXA12 AXO12 AYC12 AYQ12 AZE12 AZS12 BAG12 BAU12 BBI12 BBW12 BCK12 BCY12 BDM12 BEA12 BEO12 BFC12 BFQ12 BGE12 BGS12 BHG12 BHU12 BII12 BIW12 BJK12 BJY12 BKM12 BLA12 BLO12 BMC12 BMQ12 BNE12 BNS12 BOG12 BOU12 BPI12 BPW12 BQK12 BQY12 BRM12 BSA12 BSO12 BTC12 BTQ12 BUE12 BUS12 BVG12 BVU12 BWI12 BWW12 BXK12 BXY12 BYM12 BZA12 BZO12 CAC12 CAQ12 CBE12 CBS12 CCG12 CCU12 CDI12 CDW12 CEK12 CEY12 CFM12 CGA12 CGO12 CHC12 CHQ12 CIE12 CIS12 CJG12 CJU12 CKI12 CKW12 CLK12 CLY12 CMM12 CNA12 CNO12 COC12 COQ12 CPE12 CPS12 CQG12 CQU12 CRI12 CRW12 CSK12 CSY12 CTM12 CUA12 CUO12 CVC12 CVQ12 CWE12 CWS12 CXG12 CXU12 CYI12 CYW12 CZK12 CZY12 DAM12 DBA12 DBO12 DCC12 DCQ12 DDE12 DDS12 DEG12 DEU12 DFI12 DFW12 DGK12 DGY12 DHM12 DIA12 DIO12 DJC12 DJQ12 DKE12 DKS12 DLG12 DLU12 DMI12 DMW12 DNK12 DNY12 DOM12 DPA12 DPO12 DQC12 DQQ12 DRE12 DRS12 DSG12 DSU12 DTI12 DTW12 DUK12 DUY12 DVM12 DWA12 DWO12 DXC12 DXQ12 DYE12 DYS12 DZG12 DZU12 EAI12 EAW12 EBK12 EBY12 ECM12 EDA12 EDO12 EEC12 EEQ12 EFE12 EFS12 EGG12 EGU12 EHI12 EHW12 EIK12 EIY12 EJM12 EKA12 EKO12 ELC12 ELQ12 EME12 EMS12 ENG12 ENU12 EOI12 EOW12 EPK12 EPY12 EQM12 ERA12 ERO12 ESC12 ESQ12 ETE12 ETS12 EUG12 EUU12 EVI12 EVW12 EWK12 EWY12 EXM12 EYA12 EYO12 EZC12 EZQ12 FAE12 FAS12 FBG12 FBU12 FCI12 FCW12 FDK12 FDY12 FEM12 FFA12 FFO12 FGC12 FGQ12 FHE12 FHS12 FIG12 FIU12 FJI12 FJW12 FKK12 FKY12 FLM12 FMA12 FMO12 FNC12 FNQ12 FOE12 FOS12 FPG12 FPU12 FQI12 FQW12 FRK12 FRY12 FSM12 FTA12 FTO12 FUC12 FUQ12 FVE12 FVS12 FWG12 FWU12 FXI12 FXW12 FYK12 FYY12 FZM12 GAA12 GAO12 GBC12 GBQ12 GCE12 GCS12 GDG12 GDU12 GEI12 GEW12 GFK12 GFY12 GGM12 GHA12 GHO12 GIC12 GIQ12 GJE12 GJS12 GKG12 GKU12 GLI12 GLW12 GMK12 GMY12 GNM12 GOA12 GOO12 GPC12 GPQ12 GQE12 GQS12 GRG12 GRU12 GSI12 GSW12 GTK12 GTY12 GUM12 GVA12 GVO12 GWC12 GWQ12 GXE12 GXS12 GYG12 GYU12 GZI12 GZW12 HAK12 HAY12 HBM12 HCA12 HCO12 HDC12 HDQ12 HEE12 HES12 HFG12 HFU12 HGI12 HGW12 HHK12 HHY12 HIM12 HJA12 HJO12 HKC12 HKQ12 HLE12 HLS12 HMG12 HMU12 HNI12 HNW12 HOK12 HOY12 HPM12 HQA12 HQO12 HRC12 HRQ12 HSE12 HSS12 HTG12 HTU12 HUI12 HUW12 HVK12 HVY12 HWM12 HXA12 HXO12 HYC12 HYQ12 HZE12 HZS12 IAG12 IAU12 IBI12 IBW12 ICK12 ICY12 IDM12 IEA12 IEO12 IFC12 IFQ12 IGE12 IGS12 IHG12 IHU12 III12 IIW12 IJK12 IJY12 IKM12 ILA12 ILO12 IMC12 IMQ12 INE12 INS12 IOG12 IOU12 IPI12 IPW12 IQK12 IQY12 IRM12 ISA12 ISO12 ITC12 ITQ12 IUE12 IUS12 IVG12 IVU12 IWI12 IWW12 IXK12 IXY12 IYM12 IZA12 IZO12 JAC12 JAQ12 JBE12 JBS12 JCG12 JCU12 JDI12 JDW12 JEK12 JEY12 JFM12 JGA12 JGO12 JHC12 JHQ12 JIE12 JIS12 JJG12 JJU12 JKI12 JKW12 JLK12 JLY12 JMM12 JNA12 JNO12 JOC12 JOQ12 JPE12 JPS12 JQG12 JQU12 JRI12 JRW12 JSK12 JSY12 JTM12 JUA12 JUO12 JVC12 JVQ12 JWE12 JWS12 JXG12 JXU12 JYI12 JYW12 JZK12 JZY12 KAM12 KBA12 KBO12 KCC12 KCQ12 KDE12 KDS12 KEG12 KEU12 KFI12 KFW12 KGK12 KGY12 KHM12 KIA12 KIO12 KJC12 KJQ12 KKE12 KKS12 KLG12 KLU12 KMI12 KMW12 KNK12 KNY12 KOM12 KPA12 KPO12 KQC12 KQQ12 KRE12 KRS12 KSG12 KSU12 KTI12 KTW12 KUK12 KUY12 KVM12 KWA12 KWO12 KXC12 KXQ12 KYE12 KYS12 KZG12 KZU12 LAI12 LAW12 LBK12 LBY12 LCM12 LDA12 LDO12 LEC12 LEQ12 LFE12 LFS12 LGG12 LGU12 LHI12 LHW12 LIK12 LIY12 LJM12 LKA12 LKO12 LLC12 LLQ12 LME12 LMS12 LNG12 LNU12 LOI12 LOW12 LPK12 LPY12 LQM12 LRA12 LRO12 LSC12 LSQ12 LTE12 LTS12 LUG12 LUU12 LVI12 LVW12 LWK12 LWY12 LXM12 LYA12 LYO12 LZC12 LZQ12 MAE12 MAS12 MBG12 MBU12 MCI12 MCW12 MDK12 MDY12 MEM12 MFA12 MFO12 MGC12 MGQ12 MHE12 MHS12 MIG12 MIU12 MJI12 MJW12 MKK12 MKY12 MLM12 MMA12 MMO12 MNC12 MNQ12 MOE12 MOS12 MPG12 MPU12 MQI12 MQW12 MRK12 MRY12 MSM12 MTA12 MTO12 MUC12 MUQ12 MVE12 MVS12 MWG12 MWU12 MXI12 MXW12 MYK12 MYY12 MZM12 NAA12 NAO12 NBC12 NBQ12 NCE12 NCS12 NDG12 NDU12 NEI12 NEW12 NFK12 NFY12 NGM12 NHA12 NHO12 NIC12 NIQ12 NJE12 NJS12 NKG12 NKU12 NLI12 NLW12 NMK12 NMY12 NNM12 NOA12 NOO12 NPC12 NPQ12 NQE12 NQS12 NRG12 NRU12 NSI12 NSW12 NTK12 NTY12 NUM12 NVA12 NVO12 NWC12 NWQ12 NXE12 NXS12 NYG12 NYU12 NZI12 NZW12 OAK12 OAY12 OBM12 OCA12 OCO12 ODC12 ODQ12 OEE12 OES12 OFG12 OFU12 OGI12 OGW12 OHK12 OHY12 OIM12 OJA12 OJO12 OKC12 OKQ12 OLE12 OLS12 OMG12 OMU12 ONI12 ONW12 OOK12 OOY12 OPM12 OQA12 OQO12 ORC12 ORQ12 OSE12 OSS12 OTG12 OTU12 OUI12 OUW12 OVK12 OVY12 OWM12 OXA12 OXO12 OYC12 OYQ12 OZE12 OZS12 PAG12 PAU12 PBI12 PBW12 PCK12 PCY12 PDM12 PEA12 PEO12 PFC12 PFQ12 PGE12 PGS12 PHG12 PHU12 PII12 PIW12 PJK12 PJY12 PKM12 PLA12 PLO12 PMC12 PMQ12 PNE12 PNS12 POG12 POU12 PPI12 PPW12 PQK12 PQY12 PRM12 PSA12 PSO12 PTC12 PTQ12 PUE12 PUS12 PVG12 PVU12 PWI12 PWW12 PXK12 PXY12 PYM12 PZA12 PZO12 QAC12 QAQ12 QBE12 QBS12 QCG12 QCU12 QDI12 QDW12 QEK12 QEY12 QFM12 QGA12 QGO12 QHC12 QHQ12 QIE12 QIS12 QJG12 QJU12 QKI12 QKW12 QLK12 QLY12 QMM12 QNA12 QNO12 QOC12 QOQ12 QPE12 QPS12 QQG12 QQU12 QRI12 QRW12 QSK12 QSY12 QTM12 QUA12 QUO12 QVC12 QVQ12 QWE12 QWS12 QXG12 QXU12 QYI12 QYW12 QZK12 QZY12 RAM12 RBA12 RBO12 RCC12 RCQ12 RDE12 RDS12 REG12 REU12 RFI12 RFW12 RGK12 RGY12 RHM12 RIA12 RIO12 RJC12 RJQ12 RKE12 RKS12 RLG12 RLU12 RMI12 RMW12 RNK12 RNY12 ROM12 RPA12 RPO12 RQC12 RQQ12 RRE12 RRS12 RSG12 RSU12 RTI12 RTW12 RUK12 RUY12 RVM12 RWA12 RWO12 RXC12 RXQ12 RYE12 RYS12 RZG12 RZU12 SAI12 SAW12 SBK12 SBY12 SCM12 SDA12 SDO12 SEC12 SEQ12 SFE12 SFS12 SGG12 SGU12 SHI12 SHW12 SIK12 SIY12 SJM12 SKA12 SKO12 SLC12 SLQ12 SME12 SMS12 SNG12 SNU12 SOI12 SOW12 SPK12 SPY12 SQM12 SRA12 SRO12 SSC12 SSQ12 STE12 STS12 SUG12 SUU12 SVI12 SVW12 SWK12 SWY12 SXM12 SYA12 SYO12 SZC12 SZQ12 TAE12 TAS12 TBG12 TBU12 TCI12 TCW12 TDK12 TDY12 TEM12 TFA12 TFO12 TGC12 TGQ12 THE12 THS12 TIG12 TIU12 TJI12 TJW12 TKK12 TKY12 TLM12 TMA12 TMO12 TNC12 TNQ12 TOE12 TOS12 TPG12 TPU12 TQI12 TQW12 TRK12 TRY12 TSM12 TTA12 TTO12 TUC12 TUQ12 TVE12 TVS12 TWG12 TWU12 TXI12 TXW12 TYK12 TYY12 TZM12 UAA12 UAO12 UBC12 UBQ12 UCE12 UCS12 UDG12 UDU12 UEI12 UEW12 UFK12 UFY12 UGM12 UHA12 UHO12 UIC12 UIQ12 UJE12 UJS12 UKG12 UKU12 ULI12 ULW12 UMK12 UMY12 UNM12 UOA12 UOO12 UPC12 UPQ12 UQE12 UQS12 URG12 URU12 USI12 USW12 UTK12 UTY12 UUM12 UVA12 UVO12 UWC12 UWQ12 UXE12 UXS12 UYG12 UYU12 UZI12 UZW12 VAK12 VAY12 VBM12 VCA12 VCO12 VDC12 VDQ12 VEE12 VES12 VFG12 VFU12 VGI12 VGW12 VHK12 VHY12 VIM12 VJA12 VJO12 VKC12 VKQ12 VLE12 VLS12 VMG12 VMU12 VNI12 VNW12 VOK12 VOY12 VPM12 VQA12 VQO12 VRC12 VRQ12 VSE12 VSS12 VTG12 VTU12 VUI12 VUW12 VVK12 VVY12 VWM12 VXA12 VXO12 VYC12 VYQ12 VZE12 VZS12 WAG12 WAU12 WBI12 WBW12 WCK12 WCY12 WDM12 WEA12 WEO12 WFC12 WFQ12 WGE12 WGS12 WHG12 WHU12 WII12 WIW12 WJK12 WJY12 WKM12 WLA12 WLO12 WMC12 WMQ12 WNE12 WNS12 WOG12 WOU12 WPI12 WPW12 WQK12 WQY12 WRM12 WSA12 WSO12 WTC12 WTQ12 WUE12 WUS12 WVG12 WVU12 WWI12 WWW12 WXK12 WXY12 WYM12 WZA12 WZO12 XAC12 XAQ12 XBE12 XBS12 XCG12 XCU12 XDI12 XDW12:XFD12">
    <cfRule type="containsText" dxfId="7" priority="4" operator="containsText" text="Please tick one box or two adjacent boxes!">
      <formula>NOT(ISERROR(SEARCH("Please tick one box or two adjacent boxes!",AA12)))</formula>
    </cfRule>
  </conditionalFormatting>
  <dataValidations count="2">
    <dataValidation type="list" allowBlank="1" showInputMessage="1" showErrorMessage="1" sqref="O12 O18 O14 O16 O20" xr:uid="{3F77F927-CB9D-46A0-939E-BDCC866F4923}">
      <formula1>#REF!</formula1>
    </dataValidation>
    <dataValidation type="list" allowBlank="1" showInputMessage="1" showErrorMessage="1" sqref="M12:N12 M14:N14 M16:N16 M18:N18 M20:N20" xr:uid="{EC8606EA-8BFB-4A87-AA92-49AB58823F40}">
      <formula1>$P$11:$P$15</formula1>
    </dataValidation>
  </dataValidations>
  <pageMargins left="0.7" right="0.7" top="0.75" bottom="0.75" header="0.3" footer="0.3"/>
  <pageSetup orientation="portrait" r:id="rId1"/>
  <headerFooter>
    <oddHeader>&amp;C&amp;"Arial"&amp;10&amp;KE0603A OFFICIAL – Internal only&amp;1#_x000D_</oddHeader>
  </headerFooter>
  <customProperties>
    <customPr name="OrphanNamesChecke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4E8B2-41C1-4DB3-AD5F-B1B76C409637}">
  <sheetPr>
    <tabColor rgb="FF9A8273"/>
  </sheetPr>
  <dimension ref="A1:BW24"/>
  <sheetViews>
    <sheetView showGridLines="0" zoomScale="70" zoomScaleNormal="70" workbookViewId="0">
      <pane ySplit="10" topLeftCell="A11" activePane="bottomLeft" state="frozen"/>
      <selection pane="bottomLeft"/>
    </sheetView>
  </sheetViews>
  <sheetFormatPr defaultColWidth="9.140625" defaultRowHeight="14.25" x14ac:dyDescent="0.2"/>
  <cols>
    <col min="1" max="1" width="3.5703125" style="101" customWidth="1"/>
    <col min="2" max="2" width="5.7109375" style="101" customWidth="1"/>
    <col min="3" max="3" width="50.7109375" style="99" customWidth="1"/>
    <col min="4" max="4" width="5.7109375" style="99" customWidth="1"/>
    <col min="5" max="5" width="50.7109375" style="99" customWidth="1"/>
    <col min="6" max="6" width="5.7109375" style="99" customWidth="1"/>
    <col min="7" max="7" width="50.7109375" style="99" customWidth="1"/>
    <col min="8" max="8" width="5.7109375" style="99" customWidth="1"/>
    <col min="9" max="12" width="50.7109375" style="99" customWidth="1"/>
    <col min="13" max="13" width="23.85546875" style="99" customWidth="1"/>
    <col min="14" max="14" width="21.42578125" style="99" customWidth="1"/>
    <col min="15" max="39" width="0" style="99" hidden="1" customWidth="1"/>
    <col min="40" max="75" width="9.140625" style="191"/>
    <col min="76" max="16384" width="9.140625" style="99"/>
  </cols>
  <sheetData>
    <row r="1" spans="1:75" s="92" customFormat="1" ht="13.15" customHeight="1" x14ac:dyDescent="0.2">
      <c r="A1" s="89"/>
      <c r="B1" s="90"/>
      <c r="C1" s="90"/>
      <c r="D1" s="90"/>
      <c r="E1" s="90"/>
      <c r="F1" s="90"/>
      <c r="G1" s="90"/>
      <c r="H1" s="90"/>
      <c r="I1" s="90"/>
      <c r="J1" s="90"/>
      <c r="K1" s="90"/>
      <c r="L1" s="90"/>
      <c r="M1" s="90"/>
      <c r="N1" s="90"/>
      <c r="O1" s="91"/>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row>
    <row r="2" spans="1:75" s="92" customFormat="1" ht="28.15" customHeight="1" x14ac:dyDescent="0.2">
      <c r="A2" s="307" t="s">
        <v>405</v>
      </c>
      <c r="B2" s="298"/>
      <c r="C2" s="298"/>
      <c r="D2" s="298"/>
      <c r="E2" s="298"/>
      <c r="F2" s="298"/>
      <c r="G2" s="298"/>
      <c r="H2" s="298"/>
      <c r="I2" s="298"/>
      <c r="J2" s="298"/>
      <c r="K2" s="298"/>
      <c r="L2" s="298"/>
      <c r="M2" s="298"/>
      <c r="N2" s="298"/>
      <c r="O2" s="95"/>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row>
    <row r="3" spans="1:75" s="92" customFormat="1" ht="13.15" customHeight="1" x14ac:dyDescent="0.2">
      <c r="A3" s="96"/>
      <c r="B3" s="97"/>
      <c r="C3" s="97"/>
      <c r="D3" s="97"/>
      <c r="E3" s="97"/>
      <c r="F3" s="97"/>
      <c r="G3" s="97"/>
      <c r="H3" s="97"/>
      <c r="I3" s="94"/>
      <c r="J3" s="94"/>
      <c r="K3" s="94"/>
      <c r="L3" s="94"/>
      <c r="M3" s="94"/>
      <c r="N3" s="94"/>
      <c r="O3" s="95"/>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row>
    <row r="4" spans="1:75" s="92" customFormat="1" ht="50.25" customHeight="1" x14ac:dyDescent="0.2">
      <c r="A4" s="96"/>
      <c r="B4" s="97"/>
      <c r="C4" s="97"/>
      <c r="D4" s="97"/>
      <c r="E4" s="97"/>
      <c r="F4" s="97"/>
      <c r="G4" s="97"/>
      <c r="H4" s="97"/>
      <c r="I4" s="94"/>
      <c r="J4" s="94"/>
      <c r="K4" s="94"/>
      <c r="L4" s="94"/>
      <c r="M4" s="94"/>
      <c r="N4" s="94"/>
      <c r="O4" s="95"/>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row>
    <row r="5" spans="1:75" s="92" customFormat="1" ht="5.65" customHeight="1" thickBot="1" x14ac:dyDescent="0.25">
      <c r="A5" s="96"/>
      <c r="B5" s="97"/>
      <c r="C5" s="97"/>
      <c r="D5" s="97"/>
      <c r="E5" s="97"/>
      <c r="F5" s="97"/>
      <c r="G5" s="97"/>
      <c r="H5" s="97"/>
      <c r="I5" s="97"/>
      <c r="J5" s="97"/>
      <c r="K5" s="97"/>
      <c r="L5" s="97"/>
      <c r="M5" s="97"/>
      <c r="N5" s="97"/>
      <c r="O5" s="98"/>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row>
    <row r="6" spans="1:75" s="238" customFormat="1" ht="30.75" customHeight="1" x14ac:dyDescent="0.25">
      <c r="A6" s="308" t="s">
        <v>535</v>
      </c>
      <c r="B6" s="301"/>
      <c r="C6" s="301"/>
      <c r="D6" s="301"/>
      <c r="E6" s="301"/>
      <c r="F6" s="301"/>
      <c r="G6" s="301"/>
      <c r="H6" s="301"/>
      <c r="I6" s="301"/>
      <c r="J6" s="301"/>
      <c r="K6" s="301"/>
      <c r="L6" s="301"/>
      <c r="M6" s="301"/>
      <c r="N6" s="301"/>
      <c r="O6" s="237"/>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row>
    <row r="7" spans="1:75" s="178" customFormat="1" ht="13.5" customHeight="1" thickBot="1" x14ac:dyDescent="0.25">
      <c r="A7" s="190"/>
      <c r="B7" s="180"/>
      <c r="C7" s="180"/>
      <c r="D7" s="180"/>
      <c r="E7" s="180"/>
      <c r="F7" s="180"/>
      <c r="G7" s="180"/>
      <c r="H7" s="180"/>
      <c r="I7" s="180"/>
      <c r="J7" s="180"/>
      <c r="K7" s="180"/>
      <c r="L7" s="180"/>
      <c r="M7" s="180"/>
      <c r="N7" s="180"/>
      <c r="O7" s="177"/>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row>
    <row r="8" spans="1:75" s="101" customFormat="1" ht="13.15" customHeight="1" x14ac:dyDescent="0.2">
      <c r="L8" s="79" t="s">
        <v>411</v>
      </c>
      <c r="M8" s="100">
        <f>COUNT(M12,M14,M16,M18,M20,M22,M24)</f>
        <v>0</v>
      </c>
      <c r="N8" s="100">
        <f>COUNT(N12,N14,N16,N18,N20,N22,N24)</f>
        <v>0</v>
      </c>
      <c r="P8" s="101">
        <f>IF(M8=0,0,IF(M8=N8,1,0))</f>
        <v>0</v>
      </c>
      <c r="AN8" s="182"/>
      <c r="AO8" s="182"/>
      <c r="AP8" s="182"/>
      <c r="AQ8" s="182"/>
      <c r="AR8" s="182"/>
      <c r="AS8" s="182"/>
      <c r="AT8" s="182"/>
      <c r="AU8" s="182"/>
      <c r="AV8" s="182"/>
      <c r="AW8" s="182"/>
      <c r="AX8" s="182"/>
      <c r="AY8" s="182"/>
      <c r="AZ8" s="182"/>
      <c r="BA8" s="182"/>
      <c r="BB8" s="182"/>
      <c r="BC8" s="182"/>
      <c r="BD8" s="182"/>
      <c r="BE8" s="182"/>
      <c r="BF8" s="182"/>
      <c r="BG8" s="182"/>
      <c r="BH8" s="182"/>
      <c r="BI8" s="182"/>
      <c r="BJ8" s="182"/>
      <c r="BK8" s="182"/>
      <c r="BL8" s="182"/>
      <c r="BM8" s="182"/>
      <c r="BN8" s="182"/>
      <c r="BO8" s="182"/>
      <c r="BP8" s="182"/>
      <c r="BQ8" s="182"/>
      <c r="BR8" s="182"/>
      <c r="BS8" s="182"/>
      <c r="BT8" s="182"/>
      <c r="BU8" s="182"/>
      <c r="BV8" s="182"/>
      <c r="BW8" s="182"/>
    </row>
    <row r="9" spans="1:75" s="101" customFormat="1" x14ac:dyDescent="0.2">
      <c r="L9" s="46" t="s">
        <v>30</v>
      </c>
      <c r="M9" s="111" t="str">
        <f>IFERROR(AVERAGE(M12,M14,M16,M18,M20,M22,M24),"Please select ratings")</f>
        <v>Please select ratings</v>
      </c>
      <c r="N9" s="111" t="str">
        <f>IFERROR(AVERAGE(N12,N14,N16,N18,N20,N22,N24),"Please select ratings")</f>
        <v>Please select ratings</v>
      </c>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82"/>
      <c r="BR9" s="182"/>
      <c r="BS9" s="182"/>
      <c r="BT9" s="182"/>
      <c r="BU9" s="182"/>
      <c r="BV9" s="182"/>
      <c r="BW9" s="182"/>
    </row>
    <row r="10" spans="1:75" s="226" customFormat="1" ht="47.25" thickBot="1" x14ac:dyDescent="0.3">
      <c r="A10" s="220"/>
      <c r="B10" s="221"/>
      <c r="C10" s="67" t="s">
        <v>31</v>
      </c>
      <c r="D10" s="67"/>
      <c r="E10" s="67" t="s">
        <v>32</v>
      </c>
      <c r="F10" s="67"/>
      <c r="G10" s="67" t="s">
        <v>33</v>
      </c>
      <c r="H10" s="67"/>
      <c r="I10" s="67" t="s">
        <v>34</v>
      </c>
      <c r="J10" s="67" t="s">
        <v>35</v>
      </c>
      <c r="K10" s="67" t="s">
        <v>36</v>
      </c>
      <c r="L10" s="67" t="s">
        <v>37</v>
      </c>
      <c r="M10" s="67" t="s">
        <v>418</v>
      </c>
      <c r="N10" s="68" t="s">
        <v>419</v>
      </c>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5"/>
      <c r="BL10" s="225"/>
      <c r="BM10" s="225"/>
      <c r="BN10" s="225"/>
      <c r="BO10" s="225"/>
      <c r="BP10" s="225"/>
      <c r="BQ10" s="225"/>
      <c r="BR10" s="225"/>
      <c r="BS10" s="225"/>
      <c r="BT10" s="225"/>
      <c r="BU10" s="225"/>
      <c r="BV10" s="225"/>
      <c r="BW10" s="225"/>
    </row>
    <row r="11" spans="1:75" ht="18.75" customHeight="1" x14ac:dyDescent="0.2">
      <c r="A11" s="154" t="s">
        <v>387</v>
      </c>
      <c r="B11" s="155"/>
      <c r="C11" s="155"/>
      <c r="D11" s="155"/>
      <c r="E11" s="155"/>
      <c r="F11" s="155"/>
      <c r="G11" s="155"/>
      <c r="H11" s="155"/>
      <c r="I11" s="155"/>
      <c r="J11" s="155"/>
      <c r="K11" s="155"/>
      <c r="L11" s="155"/>
      <c r="M11" s="155"/>
      <c r="N11" s="156"/>
    </row>
    <row r="12" spans="1:75" ht="128.65" customHeight="1" x14ac:dyDescent="0.2">
      <c r="A12" s="103" t="s">
        <v>42</v>
      </c>
      <c r="B12" s="103"/>
      <c r="C12" s="106" t="s">
        <v>428</v>
      </c>
      <c r="D12" s="105"/>
      <c r="E12" s="106" t="s">
        <v>429</v>
      </c>
      <c r="F12" s="105"/>
      <c r="G12" s="106" t="s">
        <v>430</v>
      </c>
      <c r="H12" s="105"/>
      <c r="I12" s="106" t="s">
        <v>536</v>
      </c>
      <c r="J12" s="105" t="s">
        <v>431</v>
      </c>
      <c r="K12" s="65" t="s">
        <v>39</v>
      </c>
      <c r="L12" s="107" t="s">
        <v>39</v>
      </c>
      <c r="M12" s="162" t="s">
        <v>505</v>
      </c>
      <c r="N12" s="162" t="s">
        <v>505</v>
      </c>
      <c r="P12" s="12" t="s">
        <v>505</v>
      </c>
    </row>
    <row r="13" spans="1:75" ht="18.75" customHeight="1" x14ac:dyDescent="0.2">
      <c r="A13" s="140" t="s">
        <v>375</v>
      </c>
      <c r="B13" s="141"/>
      <c r="C13" s="141"/>
      <c r="D13" s="141"/>
      <c r="E13" s="141"/>
      <c r="F13" s="141"/>
      <c r="G13" s="141"/>
      <c r="H13" s="141"/>
      <c r="I13" s="141"/>
      <c r="J13" s="141"/>
      <c r="K13" s="141"/>
      <c r="L13" s="141"/>
      <c r="M13" s="141"/>
      <c r="N13" s="149"/>
      <c r="P13" s="101">
        <v>1</v>
      </c>
    </row>
    <row r="14" spans="1:75" ht="104.25" customHeight="1" x14ac:dyDescent="0.2">
      <c r="A14" s="103" t="s">
        <v>46</v>
      </c>
      <c r="B14" s="103"/>
      <c r="C14" s="106" t="s">
        <v>383</v>
      </c>
      <c r="D14" s="105"/>
      <c r="E14" s="106" t="s">
        <v>384</v>
      </c>
      <c r="F14" s="105"/>
      <c r="G14" s="106" t="s">
        <v>385</v>
      </c>
      <c r="H14" s="105"/>
      <c r="I14" s="106" t="s">
        <v>386</v>
      </c>
      <c r="J14" s="105" t="s">
        <v>537</v>
      </c>
      <c r="K14" s="107" t="s">
        <v>39</v>
      </c>
      <c r="L14" s="107" t="s">
        <v>39</v>
      </c>
      <c r="M14" s="162" t="s">
        <v>505</v>
      </c>
      <c r="N14" s="162" t="s">
        <v>505</v>
      </c>
      <c r="P14" s="101">
        <v>2</v>
      </c>
    </row>
    <row r="15" spans="1:75" ht="18.75" customHeight="1" x14ac:dyDescent="0.2">
      <c r="A15" s="140" t="s">
        <v>58</v>
      </c>
      <c r="B15" s="141"/>
      <c r="C15" s="141"/>
      <c r="D15" s="141"/>
      <c r="E15" s="141"/>
      <c r="F15" s="141"/>
      <c r="G15" s="141"/>
      <c r="H15" s="141"/>
      <c r="I15" s="141"/>
      <c r="J15" s="141"/>
      <c r="K15" s="141"/>
      <c r="L15" s="141"/>
      <c r="M15" s="141"/>
      <c r="N15" s="149"/>
      <c r="P15" s="101">
        <v>3</v>
      </c>
    </row>
    <row r="16" spans="1:75" ht="77.650000000000006" customHeight="1" x14ac:dyDescent="0.2">
      <c r="A16" s="103" t="s">
        <v>48</v>
      </c>
      <c r="B16" s="103"/>
      <c r="C16" s="106" t="s">
        <v>376</v>
      </c>
      <c r="D16" s="105"/>
      <c r="E16" s="106" t="s">
        <v>59</v>
      </c>
      <c r="F16" s="105"/>
      <c r="G16" s="106" t="s">
        <v>60</v>
      </c>
      <c r="H16" s="105"/>
      <c r="I16" s="118" t="s">
        <v>538</v>
      </c>
      <c r="J16" s="105" t="s">
        <v>61</v>
      </c>
      <c r="K16" s="107" t="s">
        <v>39</v>
      </c>
      <c r="L16" s="107" t="s">
        <v>39</v>
      </c>
      <c r="M16" s="162" t="s">
        <v>505</v>
      </c>
      <c r="N16" s="162" t="s">
        <v>505</v>
      </c>
      <c r="P16" s="101">
        <v>4</v>
      </c>
    </row>
    <row r="17" spans="1:75" ht="18.75" customHeight="1" x14ac:dyDescent="0.2">
      <c r="A17" s="140" t="s">
        <v>62</v>
      </c>
      <c r="B17" s="141"/>
      <c r="C17" s="141"/>
      <c r="D17" s="141"/>
      <c r="E17" s="141"/>
      <c r="F17" s="141"/>
      <c r="G17" s="141"/>
      <c r="H17" s="141"/>
      <c r="I17" s="141"/>
      <c r="J17" s="141"/>
      <c r="K17" s="141"/>
      <c r="L17" s="141"/>
      <c r="M17" s="141"/>
      <c r="N17" s="149"/>
      <c r="P17" s="101"/>
    </row>
    <row r="18" spans="1:75" ht="122.65" customHeight="1" x14ac:dyDescent="0.2">
      <c r="A18" s="103" t="s">
        <v>53</v>
      </c>
      <c r="B18" s="103"/>
      <c r="C18" s="106" t="s">
        <v>64</v>
      </c>
      <c r="D18" s="105"/>
      <c r="E18" s="106" t="s">
        <v>65</v>
      </c>
      <c r="F18" s="105"/>
      <c r="G18" s="106" t="s">
        <v>539</v>
      </c>
      <c r="H18" s="105"/>
      <c r="I18" s="119" t="s">
        <v>432</v>
      </c>
      <c r="J18" s="105" t="s">
        <v>433</v>
      </c>
      <c r="K18" s="107" t="s">
        <v>39</v>
      </c>
      <c r="L18" s="107" t="s">
        <v>39</v>
      </c>
      <c r="M18" s="162" t="s">
        <v>505</v>
      </c>
      <c r="N18" s="162" t="s">
        <v>505</v>
      </c>
      <c r="P18" s="101"/>
    </row>
    <row r="19" spans="1:75" ht="17.649999999999999" customHeight="1" x14ac:dyDescent="0.2">
      <c r="A19" s="140" t="s">
        <v>426</v>
      </c>
      <c r="B19" s="141"/>
      <c r="C19" s="141"/>
      <c r="D19" s="141"/>
      <c r="E19" s="141"/>
      <c r="F19" s="141"/>
      <c r="G19" s="141"/>
      <c r="H19" s="141"/>
      <c r="I19" s="141"/>
      <c r="J19" s="141"/>
      <c r="K19" s="141"/>
      <c r="L19" s="141"/>
      <c r="M19" s="141"/>
      <c r="N19" s="149"/>
      <c r="P19" s="101"/>
    </row>
    <row r="20" spans="1:75" s="117" customFormat="1" ht="287.25" customHeight="1" x14ac:dyDescent="0.2">
      <c r="A20" s="103" t="s">
        <v>377</v>
      </c>
      <c r="B20" s="103"/>
      <c r="C20" s="106" t="s">
        <v>540</v>
      </c>
      <c r="D20" s="105"/>
      <c r="E20" s="106" t="s">
        <v>541</v>
      </c>
      <c r="F20" s="105"/>
      <c r="G20" s="106" t="s">
        <v>542</v>
      </c>
      <c r="H20" s="105"/>
      <c r="I20" s="119" t="s">
        <v>434</v>
      </c>
      <c r="J20" s="105" t="s">
        <v>543</v>
      </c>
      <c r="K20" s="107" t="s">
        <v>39</v>
      </c>
      <c r="L20" s="107" t="s">
        <v>39</v>
      </c>
      <c r="M20" s="162" t="s">
        <v>505</v>
      </c>
      <c r="N20" s="162" t="s">
        <v>505</v>
      </c>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c r="BW20" s="192"/>
    </row>
    <row r="21" spans="1:75" s="117" customFormat="1" ht="18.75" customHeight="1" x14ac:dyDescent="0.2">
      <c r="A21" s="140" t="s">
        <v>427</v>
      </c>
      <c r="B21" s="141"/>
      <c r="C21" s="141"/>
      <c r="D21" s="141"/>
      <c r="E21" s="141"/>
      <c r="F21" s="141"/>
      <c r="G21" s="141"/>
      <c r="H21" s="141"/>
      <c r="I21" s="141"/>
      <c r="J21" s="141"/>
      <c r="K21" s="141"/>
      <c r="L21" s="141"/>
      <c r="M21" s="141"/>
      <c r="N21" s="149"/>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2"/>
      <c r="BR21" s="192"/>
      <c r="BS21" s="192"/>
      <c r="BT21" s="192"/>
      <c r="BU21" s="192"/>
      <c r="BV21" s="192"/>
      <c r="BW21" s="192"/>
    </row>
    <row r="22" spans="1:75" s="117" customFormat="1" ht="131.65" customHeight="1" x14ac:dyDescent="0.2">
      <c r="A22" s="103" t="s">
        <v>399</v>
      </c>
      <c r="B22" s="103"/>
      <c r="C22" s="106" t="s">
        <v>401</v>
      </c>
      <c r="D22" s="105"/>
      <c r="E22" s="106" t="s">
        <v>435</v>
      </c>
      <c r="F22" s="105"/>
      <c r="G22" s="106" t="s">
        <v>437</v>
      </c>
      <c r="H22" s="105"/>
      <c r="I22" s="119" t="s">
        <v>436</v>
      </c>
      <c r="J22" s="105" t="s">
        <v>438</v>
      </c>
      <c r="K22" s="107" t="s">
        <v>39</v>
      </c>
      <c r="L22" s="107" t="s">
        <v>39</v>
      </c>
      <c r="M22" s="162" t="s">
        <v>505</v>
      </c>
      <c r="N22" s="162" t="s">
        <v>505</v>
      </c>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c r="BR22" s="192"/>
      <c r="BS22" s="192"/>
      <c r="BT22" s="192"/>
      <c r="BU22" s="192"/>
      <c r="BV22" s="192"/>
      <c r="BW22" s="192"/>
    </row>
    <row r="23" spans="1:75" s="117" customFormat="1" ht="18.75" customHeight="1" x14ac:dyDescent="0.2">
      <c r="A23" s="140" t="s">
        <v>402</v>
      </c>
      <c r="B23" s="141"/>
      <c r="C23" s="141"/>
      <c r="D23" s="141"/>
      <c r="E23" s="141"/>
      <c r="F23" s="141"/>
      <c r="G23" s="141"/>
      <c r="H23" s="141"/>
      <c r="I23" s="141"/>
      <c r="J23" s="141"/>
      <c r="K23" s="141"/>
      <c r="L23" s="141"/>
      <c r="M23" s="141"/>
      <c r="N23" s="149"/>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row>
    <row r="24" spans="1:75" s="117" customFormat="1" ht="105.4" customHeight="1" x14ac:dyDescent="0.2">
      <c r="A24" s="103" t="s">
        <v>400</v>
      </c>
      <c r="B24" s="103"/>
      <c r="C24" s="106" t="s">
        <v>439</v>
      </c>
      <c r="D24" s="105"/>
      <c r="E24" s="106" t="s">
        <v>403</v>
      </c>
      <c r="F24" s="105"/>
      <c r="G24" s="106" t="s">
        <v>440</v>
      </c>
      <c r="H24" s="105"/>
      <c r="I24" s="119" t="s">
        <v>441</v>
      </c>
      <c r="J24" s="105" t="s">
        <v>442</v>
      </c>
      <c r="K24" s="107" t="s">
        <v>39</v>
      </c>
      <c r="L24" s="107" t="s">
        <v>39</v>
      </c>
      <c r="M24" s="162" t="s">
        <v>505</v>
      </c>
      <c r="N24" s="162" t="s">
        <v>505</v>
      </c>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2"/>
      <c r="BR24" s="192"/>
      <c r="BS24" s="192"/>
      <c r="BT24" s="192"/>
      <c r="BU24" s="192"/>
      <c r="BV24" s="192"/>
      <c r="BW24" s="192"/>
    </row>
  </sheetData>
  <sheetProtection algorithmName="SHA-512" hashValue="k4DtFuOv6s/6iraE6y9/rjY0wUS74RZH0vK47TZ6aNed/OHHHZHqBw1W4xMvstOOAycvfNuMRtdzCXo7NLHxAg==" saltValue="TU3AcdsYU6Cza0QanjwXvA==" spinCount="100000" sheet="1" formatCells="0" formatColumns="0" formatRows="0"/>
  <protectedRanges>
    <protectedRange algorithmName="SHA-512" hashValue="gJNg17Eddai4Y/apow1nkwAJiX/cJhHkO280yZVgEDjttN2DnEFIoiPbZuvNGR0rC93dd5F6Ymh4iVomr3pZPw==" saltValue="wLoH8okYSkzSRWkiz6nR2g==" spinCount="100000" sqref="N13 N15 N17 N19 N21 N23" name="Range3"/>
    <protectedRange algorithmName="SHA-512" hashValue="dKueU9eK4e6ep6JIlbsu2ZRnblu0z5E14hWIcbVihJdx+TUh3cTv6fu7nm3yWsgWNIa3OvNzaGiKQqszqIE56w==" saltValue="DIv9XBBe9kuxwOFDCuJGCg==" spinCount="100000" sqref="L12:L24" name="Range2"/>
    <protectedRange algorithmName="SHA-512" hashValue="jMGYc0tUztP7HBiN2siioSHWa7jXfzmhIZ3ogzYutwyar4d3ja9u1FT6JfczDdEUdxwdPjgUMEwBWMl1UdjvDA==" saltValue="AOVoXRLpz8pI+LYaXDT/yQ==" spinCount="100000" sqref="K12:K24" name="Range1"/>
  </protectedRanges>
  <mergeCells count="2">
    <mergeCell ref="A2:N2"/>
    <mergeCell ref="A6:N6"/>
  </mergeCells>
  <conditionalFormatting sqref="M1:M11 M13 M15 M17 M19 M21 M23 M25:M1048576">
    <cfRule type="containsText" dxfId="6" priority="1" operator="containsText" text="Please tick one box or 2 adjacent boxes.">
      <formula>NOT(ISERROR(SEARCH("Please tick one box or 2 adjacent boxes.",M1)))</formula>
    </cfRule>
  </conditionalFormatting>
  <dataValidations count="1">
    <dataValidation type="list" allowBlank="1" showInputMessage="1" showErrorMessage="1" sqref="M12:N12 M14:N14 M16:N16 M18:N18 M20:N20 M22:N22 M24:N24" xr:uid="{9DF3EE53-F44D-4FAE-9F57-18A83AA8A258}">
      <formula1>$P$12:$P$16</formula1>
    </dataValidation>
  </dataValidations>
  <pageMargins left="0.7" right="0.7" top="0.75" bottom="0.75" header="0.3" footer="0.3"/>
  <headerFooter>
    <oddHeader>&amp;C&amp;"Arial"&amp;10&amp;KE0603A OFFICIAL – Internal only&amp;1#_x000D_</oddHeader>
  </headerFooter>
  <customProperties>
    <customPr name="OrphanNamesChecked" r:id="rId1"/>
  </customPropertie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30EB7-C8EC-41C3-8A90-FBD22466EFBA}">
  <sheetPr>
    <tabColor rgb="FF9A8273"/>
    <pageSetUpPr fitToPage="1"/>
  </sheetPr>
  <dimension ref="A1:CO35"/>
  <sheetViews>
    <sheetView showGridLines="0" zoomScale="70" zoomScaleNormal="70" workbookViewId="0">
      <pane ySplit="10" topLeftCell="A11" activePane="bottomLeft" state="frozen"/>
      <selection activeCell="N8" sqref="N8"/>
      <selection pane="bottomLeft"/>
    </sheetView>
  </sheetViews>
  <sheetFormatPr defaultColWidth="9.140625" defaultRowHeight="14.25" x14ac:dyDescent="0.2"/>
  <cols>
    <col min="1" max="1" width="4.42578125" style="99" customWidth="1"/>
    <col min="2" max="2" width="5.7109375" style="99" customWidth="1"/>
    <col min="3" max="3" width="50.7109375" style="99" customWidth="1"/>
    <col min="4" max="4" width="5.7109375" style="99" customWidth="1"/>
    <col min="5" max="5" width="50.7109375" style="99" customWidth="1"/>
    <col min="6" max="6" width="5.7109375" style="99" customWidth="1"/>
    <col min="7" max="7" width="50.7109375" style="99" customWidth="1"/>
    <col min="8" max="8" width="5.7109375" style="99" customWidth="1"/>
    <col min="9" max="12" width="50.7109375" style="99" customWidth="1"/>
    <col min="13" max="13" width="22.140625" style="99" customWidth="1"/>
    <col min="14" max="14" width="26.140625" style="99" customWidth="1"/>
    <col min="15" max="15" width="0" style="99" hidden="1" customWidth="1"/>
    <col min="16" max="19" width="9.140625" style="152" hidden="1" customWidth="1"/>
    <col min="20" max="41" width="0" style="99" hidden="1" customWidth="1"/>
    <col min="42" max="93" width="9.140625" style="191"/>
    <col min="94" max="16384" width="9.140625" style="99"/>
  </cols>
  <sheetData>
    <row r="1" spans="1:93" s="92" customFormat="1" ht="13.15" customHeight="1" x14ac:dyDescent="0.2">
      <c r="A1" s="89"/>
      <c r="B1" s="90"/>
      <c r="C1" s="90"/>
      <c r="D1" s="90"/>
      <c r="E1" s="90"/>
      <c r="F1" s="90"/>
      <c r="G1" s="90"/>
      <c r="H1" s="90"/>
      <c r="I1" s="90"/>
      <c r="J1" s="90"/>
      <c r="K1" s="90"/>
      <c r="L1" s="90"/>
      <c r="M1" s="90"/>
      <c r="N1" s="90"/>
      <c r="O1" s="91"/>
      <c r="P1" s="144"/>
      <c r="Q1" s="151"/>
      <c r="R1" s="151"/>
      <c r="S1" s="151"/>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row>
    <row r="2" spans="1:93" s="92" customFormat="1" ht="28.15" customHeight="1" x14ac:dyDescent="0.2">
      <c r="A2" s="307" t="s">
        <v>500</v>
      </c>
      <c r="B2" s="298"/>
      <c r="C2" s="298"/>
      <c r="D2" s="298"/>
      <c r="E2" s="298"/>
      <c r="F2" s="298"/>
      <c r="G2" s="298"/>
      <c r="H2" s="298"/>
      <c r="I2" s="298"/>
      <c r="J2" s="298"/>
      <c r="K2" s="298"/>
      <c r="L2" s="298"/>
      <c r="M2" s="298"/>
      <c r="N2" s="298"/>
      <c r="O2" s="95"/>
      <c r="P2" s="145"/>
      <c r="Q2" s="151"/>
      <c r="R2" s="151"/>
      <c r="S2" s="151"/>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row>
    <row r="3" spans="1:93" s="92" customFormat="1" ht="13.15" customHeight="1" x14ac:dyDescent="0.2">
      <c r="A3" s="96"/>
      <c r="B3" s="97"/>
      <c r="C3" s="97"/>
      <c r="D3" s="97"/>
      <c r="E3" s="97"/>
      <c r="F3" s="97"/>
      <c r="G3" s="97"/>
      <c r="H3" s="97"/>
      <c r="I3" s="94"/>
      <c r="J3" s="94"/>
      <c r="K3" s="94"/>
      <c r="L3" s="94"/>
      <c r="M3" s="94"/>
      <c r="N3" s="94"/>
      <c r="O3" s="95"/>
      <c r="P3" s="145"/>
      <c r="Q3" s="151"/>
      <c r="R3" s="151"/>
      <c r="S3" s="151"/>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row>
    <row r="4" spans="1:93" s="92" customFormat="1" ht="55.5" customHeight="1" thickBot="1" x14ac:dyDescent="0.25">
      <c r="A4" s="96"/>
      <c r="B4" s="97"/>
      <c r="C4" s="97"/>
      <c r="D4" s="97"/>
      <c r="E4" s="97"/>
      <c r="F4" s="97"/>
      <c r="G4" s="97"/>
      <c r="H4" s="97"/>
      <c r="I4" s="94"/>
      <c r="J4" s="94"/>
      <c r="K4" s="94"/>
      <c r="L4" s="94"/>
      <c r="M4" s="94"/>
      <c r="N4" s="94"/>
      <c r="O4" s="95"/>
      <c r="P4" s="145"/>
      <c r="Q4" s="151"/>
      <c r="R4" s="151"/>
      <c r="S4" s="151"/>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row>
    <row r="5" spans="1:93" s="92" customFormat="1" ht="13.5" hidden="1" thickBot="1" x14ac:dyDescent="0.25">
      <c r="A5" s="96"/>
      <c r="B5" s="97"/>
      <c r="C5" s="97"/>
      <c r="D5" s="97"/>
      <c r="E5" s="97"/>
      <c r="F5" s="97"/>
      <c r="G5" s="97"/>
      <c r="H5" s="97"/>
      <c r="I5" s="97"/>
      <c r="J5" s="97"/>
      <c r="K5" s="97"/>
      <c r="L5" s="97"/>
      <c r="M5" s="97"/>
      <c r="N5" s="97"/>
      <c r="O5" s="98"/>
      <c r="P5" s="146"/>
      <c r="Q5" s="151"/>
      <c r="R5" s="151"/>
      <c r="S5" s="151"/>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row>
    <row r="6" spans="1:93" s="230" customFormat="1" ht="30.75" customHeight="1" x14ac:dyDescent="0.25">
      <c r="A6" s="308" t="s">
        <v>535</v>
      </c>
      <c r="B6" s="309"/>
      <c r="C6" s="309"/>
      <c r="D6" s="309"/>
      <c r="E6" s="309"/>
      <c r="F6" s="309"/>
      <c r="G6" s="309"/>
      <c r="H6" s="309"/>
      <c r="I6" s="309"/>
      <c r="J6" s="309"/>
      <c r="K6" s="309"/>
      <c r="L6" s="309"/>
      <c r="M6" s="309"/>
      <c r="N6" s="309"/>
      <c r="O6" s="229"/>
      <c r="P6" s="232"/>
      <c r="Q6" s="233"/>
      <c r="R6" s="233"/>
      <c r="S6" s="233"/>
      <c r="AP6" s="231"/>
      <c r="AQ6" s="231"/>
      <c r="AR6" s="231"/>
      <c r="AS6" s="231"/>
      <c r="AT6" s="231"/>
      <c r="AU6" s="231"/>
      <c r="AV6" s="231"/>
      <c r="AW6" s="231"/>
      <c r="AX6" s="231"/>
      <c r="AY6" s="231"/>
      <c r="AZ6" s="231"/>
      <c r="BA6" s="231"/>
      <c r="BB6" s="231"/>
      <c r="BC6" s="231"/>
      <c r="BD6" s="231"/>
      <c r="BE6" s="231"/>
      <c r="BF6" s="231"/>
      <c r="BG6" s="231"/>
      <c r="BH6" s="231"/>
      <c r="BI6" s="231"/>
      <c r="BJ6" s="231"/>
      <c r="BK6" s="231"/>
      <c r="BL6" s="231"/>
      <c r="BM6" s="231"/>
      <c r="BN6" s="231"/>
      <c r="BO6" s="231"/>
      <c r="BP6" s="231"/>
      <c r="BQ6" s="231"/>
      <c r="BR6" s="231"/>
      <c r="BS6" s="231"/>
      <c r="BT6" s="231"/>
      <c r="BU6" s="231"/>
      <c r="BV6" s="231"/>
      <c r="BW6" s="231"/>
      <c r="BX6" s="231"/>
      <c r="BY6" s="231"/>
      <c r="BZ6" s="231"/>
      <c r="CA6" s="231"/>
      <c r="CB6" s="231"/>
      <c r="CC6" s="231"/>
      <c r="CD6" s="231"/>
      <c r="CE6" s="231"/>
      <c r="CF6" s="231"/>
      <c r="CG6" s="231"/>
      <c r="CH6" s="231"/>
      <c r="CI6" s="231"/>
      <c r="CJ6" s="231"/>
      <c r="CK6" s="231"/>
      <c r="CL6" s="231"/>
      <c r="CM6" s="231"/>
      <c r="CN6" s="231"/>
      <c r="CO6" s="231"/>
    </row>
    <row r="7" spans="1:93" s="178" customFormat="1" ht="13.5" customHeight="1" thickBot="1" x14ac:dyDescent="0.25">
      <c r="A7" s="190"/>
      <c r="B7" s="180"/>
      <c r="C7" s="180"/>
      <c r="D7" s="180"/>
      <c r="E7" s="180"/>
      <c r="F7" s="180"/>
      <c r="G7" s="180"/>
      <c r="H7" s="180"/>
      <c r="I7" s="180"/>
      <c r="J7" s="180"/>
      <c r="K7" s="180"/>
      <c r="L7" s="180"/>
      <c r="M7" s="180"/>
      <c r="N7" s="180"/>
      <c r="O7" s="177"/>
      <c r="P7" s="193"/>
      <c r="Q7" s="194"/>
      <c r="R7" s="194"/>
      <c r="S7" s="194"/>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c r="CN7" s="93"/>
      <c r="CO7" s="93"/>
    </row>
    <row r="8" spans="1:93" x14ac:dyDescent="0.2">
      <c r="L8" s="79" t="s">
        <v>411</v>
      </c>
      <c r="M8" s="114">
        <f>COUNT(M12,M14,M16,M18,M24,M26,M20,M22)</f>
        <v>0</v>
      </c>
      <c r="N8" s="114">
        <f>COUNT(N12,N14,N16,N18,N24,N26,N20,N22)</f>
        <v>0</v>
      </c>
      <c r="O8" s="101"/>
      <c r="P8" s="101">
        <f>IF(M8=0,0,IF(M8=N8,1,0))</f>
        <v>0</v>
      </c>
    </row>
    <row r="9" spans="1:93" x14ac:dyDescent="0.2">
      <c r="L9" s="46" t="s">
        <v>30</v>
      </c>
      <c r="M9" s="115" t="str">
        <f>IFERROR(AVERAGE(M12,M14,M16,M18, M24,M26,M20,M22),"Please select ratings")</f>
        <v>Please select ratings</v>
      </c>
      <c r="N9" s="115" t="str">
        <f>IFERROR(AVERAGE(N12,N14,N16,N18, N24,N26,N20,N22),"Please select ratings")</f>
        <v>Please select ratings</v>
      </c>
      <c r="P9" s="147"/>
    </row>
    <row r="10" spans="1:93" s="13" customFormat="1" ht="47.25" thickBot="1" x14ac:dyDescent="0.3">
      <c r="A10" s="10"/>
      <c r="B10" s="10"/>
      <c r="C10" s="11" t="s">
        <v>31</v>
      </c>
      <c r="D10" s="11"/>
      <c r="E10" s="11" t="s">
        <v>32</v>
      </c>
      <c r="F10" s="11"/>
      <c r="G10" s="11" t="s">
        <v>33</v>
      </c>
      <c r="H10" s="11"/>
      <c r="I10" s="11" t="s">
        <v>34</v>
      </c>
      <c r="J10" s="11" t="s">
        <v>35</v>
      </c>
      <c r="K10" s="11" t="s">
        <v>36</v>
      </c>
      <c r="L10" s="11" t="s">
        <v>37</v>
      </c>
      <c r="M10" s="11" t="s">
        <v>418</v>
      </c>
      <c r="N10" s="11" t="s">
        <v>419</v>
      </c>
      <c r="O10" s="12"/>
      <c r="P10" s="148"/>
      <c r="Q10" s="148"/>
      <c r="R10" s="148"/>
      <c r="S10" s="148"/>
      <c r="T10" s="12"/>
      <c r="U10" s="12"/>
      <c r="V10" s="12"/>
      <c r="W10" s="12"/>
      <c r="X10" s="12"/>
      <c r="Y10" s="12"/>
      <c r="Z10" s="12"/>
      <c r="AA10" s="12"/>
      <c r="AB10" s="12"/>
      <c r="AC10" s="12"/>
      <c r="AD10" s="12"/>
      <c r="AE10" s="12"/>
      <c r="AF10" s="12"/>
      <c r="AG10" s="12"/>
      <c r="AH10" s="12"/>
      <c r="AI10" s="12"/>
      <c r="AJ10" s="12"/>
      <c r="AK10" s="12"/>
      <c r="AL10" s="12"/>
      <c r="AM10" s="12"/>
      <c r="AN10" s="12"/>
      <c r="AO10" s="12"/>
      <c r="AP10" s="183"/>
      <c r="AQ10" s="183"/>
      <c r="AR10" s="183"/>
      <c r="AS10" s="183"/>
      <c r="AT10" s="183"/>
      <c r="AU10" s="183"/>
      <c r="AV10" s="183"/>
      <c r="AW10" s="183"/>
      <c r="AX10" s="183"/>
      <c r="AY10" s="183"/>
      <c r="AZ10" s="183"/>
      <c r="BA10" s="183"/>
      <c r="BB10" s="183"/>
      <c r="BC10" s="183"/>
      <c r="BD10" s="183"/>
      <c r="BE10" s="183"/>
      <c r="BF10" s="183"/>
      <c r="BG10" s="183"/>
      <c r="BH10" s="183"/>
      <c r="BI10" s="184"/>
      <c r="BJ10" s="184"/>
      <c r="BK10" s="184"/>
      <c r="BL10" s="184"/>
      <c r="BM10" s="184"/>
      <c r="BN10" s="184"/>
      <c r="BO10" s="184"/>
      <c r="BP10" s="184"/>
      <c r="BQ10" s="184"/>
      <c r="BR10" s="184"/>
      <c r="BS10" s="184"/>
      <c r="BT10" s="184"/>
      <c r="BU10" s="184"/>
      <c r="BV10" s="184"/>
      <c r="BW10" s="184"/>
      <c r="BX10" s="184"/>
      <c r="BY10" s="184"/>
      <c r="BZ10" s="184"/>
      <c r="CA10" s="184"/>
      <c r="CB10" s="184"/>
      <c r="CC10" s="184"/>
      <c r="CD10" s="184"/>
      <c r="CE10" s="184"/>
      <c r="CF10" s="184"/>
      <c r="CG10" s="184"/>
      <c r="CH10" s="184"/>
      <c r="CI10" s="184"/>
      <c r="CJ10" s="184"/>
      <c r="CK10" s="184"/>
      <c r="CL10" s="184"/>
      <c r="CM10" s="184"/>
      <c r="CN10" s="184"/>
      <c r="CO10" s="184"/>
    </row>
    <row r="11" spans="1:93" ht="18.75" customHeight="1" x14ac:dyDescent="0.2">
      <c r="A11" s="157" t="s">
        <v>443</v>
      </c>
      <c r="B11" s="157"/>
      <c r="C11" s="157"/>
      <c r="D11" s="157"/>
      <c r="E11" s="157"/>
      <c r="F11" s="157"/>
      <c r="G11" s="157"/>
      <c r="H11" s="157"/>
      <c r="I11" s="157"/>
      <c r="J11" s="157"/>
      <c r="K11" s="157"/>
      <c r="L11" s="157"/>
      <c r="M11" s="157"/>
      <c r="N11" s="158"/>
    </row>
    <row r="12" spans="1:93" s="101" customFormat="1" ht="237" customHeight="1" x14ac:dyDescent="0.25">
      <c r="A12" s="113" t="s">
        <v>56</v>
      </c>
      <c r="B12" s="103"/>
      <c r="C12" s="119" t="s">
        <v>445</v>
      </c>
      <c r="D12" s="105"/>
      <c r="E12" s="119" t="s">
        <v>446</v>
      </c>
      <c r="F12" s="105"/>
      <c r="G12" s="119" t="s">
        <v>368</v>
      </c>
      <c r="H12" s="105"/>
      <c r="I12" s="104" t="s">
        <v>544</v>
      </c>
      <c r="J12" s="108" t="s">
        <v>447</v>
      </c>
      <c r="K12" s="107" t="s">
        <v>39</v>
      </c>
      <c r="L12" s="107" t="s">
        <v>39</v>
      </c>
      <c r="M12" s="227" t="s">
        <v>505</v>
      </c>
      <c r="N12" s="227" t="s">
        <v>505</v>
      </c>
      <c r="P12" s="12" t="s">
        <v>505</v>
      </c>
      <c r="Q12" s="147"/>
      <c r="R12" s="147"/>
      <c r="S12" s="147"/>
      <c r="AP12" s="182"/>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82"/>
      <c r="BR12" s="182"/>
      <c r="BS12" s="182"/>
      <c r="BT12" s="182"/>
      <c r="BU12" s="182"/>
      <c r="BV12" s="182"/>
      <c r="BW12" s="182"/>
      <c r="BX12" s="182"/>
      <c r="BY12" s="182"/>
      <c r="BZ12" s="182"/>
      <c r="CA12" s="182"/>
      <c r="CB12" s="182"/>
      <c r="CC12" s="182"/>
      <c r="CD12" s="182"/>
      <c r="CE12" s="182"/>
      <c r="CF12" s="182"/>
      <c r="CG12" s="182"/>
      <c r="CH12" s="182"/>
      <c r="CI12" s="182"/>
      <c r="CJ12" s="182"/>
      <c r="CK12" s="182"/>
      <c r="CL12" s="182"/>
      <c r="CM12" s="182"/>
      <c r="CN12" s="182"/>
      <c r="CO12" s="182"/>
    </row>
    <row r="13" spans="1:93" ht="18.75" customHeight="1" x14ac:dyDescent="0.2">
      <c r="A13" s="143" t="s">
        <v>444</v>
      </c>
      <c r="B13" s="143"/>
      <c r="C13" s="143"/>
      <c r="D13" s="143"/>
      <c r="E13" s="143"/>
      <c r="F13" s="143"/>
      <c r="G13" s="143"/>
      <c r="H13" s="143"/>
      <c r="I13" s="143"/>
      <c r="J13" s="143"/>
      <c r="K13" s="143"/>
      <c r="L13" s="143"/>
      <c r="M13" s="143"/>
      <c r="N13" s="160"/>
      <c r="P13" s="101">
        <v>1</v>
      </c>
    </row>
    <row r="14" spans="1:93" s="101" customFormat="1" ht="258" customHeight="1" x14ac:dyDescent="0.25">
      <c r="A14" s="113" t="s">
        <v>57</v>
      </c>
      <c r="B14" s="103"/>
      <c r="C14" s="119" t="s">
        <v>448</v>
      </c>
      <c r="D14" s="136"/>
      <c r="E14" s="119" t="s">
        <v>449</v>
      </c>
      <c r="F14" s="136"/>
      <c r="G14" s="119" t="s">
        <v>450</v>
      </c>
      <c r="H14" s="136"/>
      <c r="I14" s="135" t="s">
        <v>545</v>
      </c>
      <c r="J14" s="108" t="s">
        <v>546</v>
      </c>
      <c r="K14" s="107" t="s">
        <v>39</v>
      </c>
      <c r="L14" s="107" t="s">
        <v>39</v>
      </c>
      <c r="M14" s="227" t="s">
        <v>505</v>
      </c>
      <c r="N14" s="227" t="s">
        <v>505</v>
      </c>
      <c r="P14" s="101">
        <v>2</v>
      </c>
      <c r="Q14" s="147"/>
      <c r="R14" s="147"/>
      <c r="S14" s="147"/>
      <c r="AP14" s="182"/>
      <c r="AQ14" s="182"/>
      <c r="AR14" s="182"/>
      <c r="AS14" s="182"/>
      <c r="AT14" s="182"/>
      <c r="AU14" s="182"/>
      <c r="AV14" s="182"/>
      <c r="AW14" s="182"/>
      <c r="AX14" s="182"/>
      <c r="AY14" s="182"/>
      <c r="AZ14" s="182"/>
      <c r="BA14" s="182"/>
      <c r="BB14" s="182"/>
      <c r="BC14" s="182"/>
      <c r="BD14" s="182"/>
      <c r="BE14" s="182"/>
      <c r="BF14" s="182"/>
      <c r="BG14" s="182"/>
      <c r="BH14" s="182"/>
      <c r="BI14" s="182"/>
      <c r="BJ14" s="182"/>
      <c r="BK14" s="182"/>
      <c r="BL14" s="182"/>
      <c r="BM14" s="182"/>
      <c r="BN14" s="182"/>
      <c r="BO14" s="182"/>
      <c r="BP14" s="182"/>
      <c r="BQ14" s="182"/>
      <c r="BR14" s="182"/>
      <c r="BS14" s="182"/>
      <c r="BT14" s="182"/>
      <c r="BU14" s="182"/>
      <c r="BV14" s="182"/>
      <c r="BW14" s="182"/>
      <c r="BX14" s="182"/>
      <c r="BY14" s="182"/>
      <c r="BZ14" s="182"/>
      <c r="CA14" s="182"/>
      <c r="CB14" s="182"/>
      <c r="CC14" s="182"/>
      <c r="CD14" s="182"/>
      <c r="CE14" s="182"/>
      <c r="CF14" s="182"/>
      <c r="CG14" s="182"/>
      <c r="CH14" s="182"/>
      <c r="CI14" s="182"/>
      <c r="CJ14" s="182"/>
      <c r="CK14" s="182"/>
      <c r="CL14" s="182"/>
      <c r="CM14" s="182"/>
      <c r="CN14" s="182"/>
      <c r="CO14" s="182"/>
    </row>
    <row r="15" spans="1:93" ht="18.75" customHeight="1" x14ac:dyDescent="0.2">
      <c r="A15" s="141" t="s">
        <v>369</v>
      </c>
      <c r="B15" s="141"/>
      <c r="C15" s="141"/>
      <c r="D15" s="141"/>
      <c r="E15" s="141"/>
      <c r="F15" s="141"/>
      <c r="G15" s="141"/>
      <c r="H15" s="141"/>
      <c r="I15" s="141"/>
      <c r="J15" s="141"/>
      <c r="K15" s="141"/>
      <c r="L15" s="141"/>
      <c r="M15" s="141"/>
      <c r="N15" s="161"/>
      <c r="P15" s="101">
        <v>3</v>
      </c>
    </row>
    <row r="16" spans="1:93" s="101" customFormat="1" ht="145.5" customHeight="1" x14ac:dyDescent="0.25">
      <c r="A16" s="113" t="s">
        <v>576</v>
      </c>
      <c r="B16" s="228"/>
      <c r="C16" s="119" t="s">
        <v>68</v>
      </c>
      <c r="D16" s="136"/>
      <c r="E16" s="119" t="s">
        <v>69</v>
      </c>
      <c r="F16" s="136"/>
      <c r="G16" s="119" t="s">
        <v>451</v>
      </c>
      <c r="H16" s="136"/>
      <c r="I16" s="135" t="s">
        <v>452</v>
      </c>
      <c r="J16" s="108" t="s">
        <v>453</v>
      </c>
      <c r="K16" s="107" t="s">
        <v>39</v>
      </c>
      <c r="L16" s="107" t="s">
        <v>39</v>
      </c>
      <c r="M16" s="227" t="s">
        <v>505</v>
      </c>
      <c r="N16" s="227" t="s">
        <v>505</v>
      </c>
      <c r="P16" s="101">
        <v>4</v>
      </c>
      <c r="Q16" s="147"/>
      <c r="R16" s="147"/>
      <c r="S16" s="147"/>
      <c r="AP16" s="182"/>
      <c r="AQ16" s="182"/>
      <c r="AR16" s="182"/>
      <c r="AS16" s="182"/>
      <c r="AT16" s="182"/>
      <c r="AU16" s="182"/>
      <c r="AV16" s="182"/>
      <c r="AW16" s="182"/>
      <c r="AX16" s="182"/>
      <c r="AY16" s="182"/>
      <c r="AZ16" s="182"/>
      <c r="BA16" s="182"/>
      <c r="BB16" s="182"/>
      <c r="BC16" s="182"/>
      <c r="BD16" s="182"/>
      <c r="BE16" s="182"/>
      <c r="BF16" s="182"/>
      <c r="BG16" s="182"/>
      <c r="BH16" s="182"/>
      <c r="BI16" s="182"/>
      <c r="BJ16" s="182"/>
      <c r="BK16" s="182"/>
      <c r="BL16" s="182"/>
      <c r="BM16" s="182"/>
      <c r="BN16" s="182"/>
      <c r="BO16" s="182"/>
      <c r="BP16" s="182"/>
      <c r="BQ16" s="182"/>
      <c r="BR16" s="182"/>
      <c r="BS16" s="182"/>
      <c r="BT16" s="182"/>
      <c r="BU16" s="182"/>
      <c r="BV16" s="182"/>
      <c r="BW16" s="182"/>
      <c r="BX16" s="182"/>
      <c r="BY16" s="182"/>
      <c r="BZ16" s="182"/>
      <c r="CA16" s="182"/>
      <c r="CB16" s="182"/>
      <c r="CC16" s="182"/>
      <c r="CD16" s="182"/>
      <c r="CE16" s="182"/>
      <c r="CF16" s="182"/>
      <c r="CG16" s="182"/>
      <c r="CH16" s="182"/>
      <c r="CI16" s="182"/>
      <c r="CJ16" s="182"/>
      <c r="CK16" s="182"/>
      <c r="CL16" s="182"/>
      <c r="CM16" s="182"/>
      <c r="CN16" s="182"/>
      <c r="CO16" s="182"/>
    </row>
    <row r="17" spans="1:93" ht="18.75" customHeight="1" x14ac:dyDescent="0.2">
      <c r="A17" s="143" t="s">
        <v>370</v>
      </c>
      <c r="B17" s="143"/>
      <c r="C17" s="143"/>
      <c r="D17" s="143"/>
      <c r="E17" s="143"/>
      <c r="F17" s="143"/>
      <c r="G17" s="143"/>
      <c r="H17" s="143"/>
      <c r="I17" s="143"/>
      <c r="J17" s="143"/>
      <c r="K17" s="143"/>
      <c r="L17" s="143"/>
      <c r="M17" s="143"/>
      <c r="N17" s="160"/>
      <c r="P17" s="101"/>
    </row>
    <row r="18" spans="1:93" ht="212.25" customHeight="1" x14ac:dyDescent="0.2">
      <c r="A18" s="113" t="s">
        <v>63</v>
      </c>
      <c r="B18" s="103"/>
      <c r="C18" s="119" t="s">
        <v>454</v>
      </c>
      <c r="D18" s="136"/>
      <c r="E18" s="119" t="s">
        <v>455</v>
      </c>
      <c r="F18" s="136"/>
      <c r="G18" s="119" t="s">
        <v>456</v>
      </c>
      <c r="H18" s="136"/>
      <c r="I18" s="135" t="s">
        <v>547</v>
      </c>
      <c r="J18" s="139" t="s">
        <v>504</v>
      </c>
      <c r="K18" s="107" t="s">
        <v>39</v>
      </c>
      <c r="L18" s="107" t="s">
        <v>39</v>
      </c>
      <c r="M18" s="162" t="s">
        <v>505</v>
      </c>
      <c r="N18" s="162" t="s">
        <v>505</v>
      </c>
      <c r="P18" s="101"/>
    </row>
    <row r="19" spans="1:93" ht="17.649999999999999" customHeight="1" x14ac:dyDescent="0.2">
      <c r="A19" s="143" t="s">
        <v>393</v>
      </c>
      <c r="B19" s="143"/>
      <c r="C19" s="143"/>
      <c r="D19" s="143"/>
      <c r="E19" s="143"/>
      <c r="F19" s="143"/>
      <c r="G19" s="143"/>
      <c r="H19" s="143"/>
      <c r="I19" s="143"/>
      <c r="J19" s="143"/>
      <c r="K19" s="143"/>
      <c r="L19" s="143"/>
      <c r="M19" s="143"/>
      <c r="N19" s="160"/>
      <c r="P19" s="101"/>
    </row>
    <row r="20" spans="1:93" s="117" customFormat="1" ht="203.25" customHeight="1" x14ac:dyDescent="0.2">
      <c r="A20" s="113" t="s">
        <v>379</v>
      </c>
      <c r="B20" s="103"/>
      <c r="C20" s="119" t="s">
        <v>397</v>
      </c>
      <c r="D20" s="136"/>
      <c r="E20" s="119" t="s">
        <v>457</v>
      </c>
      <c r="F20" s="136"/>
      <c r="G20" s="119" t="s">
        <v>458</v>
      </c>
      <c r="H20" s="136"/>
      <c r="I20" s="135" t="s">
        <v>548</v>
      </c>
      <c r="J20" s="108" t="s">
        <v>459</v>
      </c>
      <c r="K20" s="107" t="s">
        <v>39</v>
      </c>
      <c r="L20" s="107" t="s">
        <v>39</v>
      </c>
      <c r="M20" s="162" t="s">
        <v>505</v>
      </c>
      <c r="N20" s="162" t="s">
        <v>505</v>
      </c>
      <c r="P20" s="153"/>
      <c r="Q20" s="153"/>
      <c r="R20" s="153"/>
      <c r="S20" s="153"/>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2"/>
      <c r="BR20" s="192"/>
      <c r="BS20" s="192"/>
      <c r="BT20" s="192"/>
      <c r="BU20" s="192"/>
      <c r="BV20" s="192"/>
      <c r="BW20" s="192"/>
      <c r="BX20" s="192"/>
      <c r="BY20" s="192"/>
      <c r="BZ20" s="192"/>
      <c r="CA20" s="192"/>
      <c r="CB20" s="192"/>
      <c r="CC20" s="192"/>
      <c r="CD20" s="192"/>
      <c r="CE20" s="192"/>
      <c r="CF20" s="192"/>
      <c r="CG20" s="192"/>
      <c r="CH20" s="192"/>
      <c r="CI20" s="192"/>
      <c r="CJ20" s="192"/>
      <c r="CK20" s="192"/>
      <c r="CL20" s="192"/>
      <c r="CM20" s="192"/>
      <c r="CN20" s="192"/>
      <c r="CO20" s="192"/>
    </row>
    <row r="21" spans="1:93" ht="17.649999999999999" customHeight="1" x14ac:dyDescent="0.2">
      <c r="A21" s="143" t="s">
        <v>549</v>
      </c>
      <c r="B21" s="143"/>
      <c r="C21" s="143"/>
      <c r="D21" s="143"/>
      <c r="E21" s="143"/>
      <c r="F21" s="143"/>
      <c r="G21" s="143"/>
      <c r="H21" s="143"/>
      <c r="I21" s="143"/>
      <c r="J21" s="143"/>
      <c r="K21" s="143"/>
      <c r="L21" s="143"/>
      <c r="M21" s="143"/>
      <c r="N21" s="160"/>
    </row>
    <row r="22" spans="1:93" s="117" customFormat="1" ht="120.75" customHeight="1" x14ac:dyDescent="0.2">
      <c r="A22" s="113" t="s">
        <v>378</v>
      </c>
      <c r="B22" s="103"/>
      <c r="C22" s="119" t="s">
        <v>396</v>
      </c>
      <c r="D22" s="136"/>
      <c r="E22" s="119" t="s">
        <v>573</v>
      </c>
      <c r="F22" s="136"/>
      <c r="G22" s="119" t="s">
        <v>577</v>
      </c>
      <c r="H22" s="136"/>
      <c r="I22" s="135" t="s">
        <v>398</v>
      </c>
      <c r="J22" s="108" t="s">
        <v>460</v>
      </c>
      <c r="K22" s="107" t="s">
        <v>39</v>
      </c>
      <c r="L22" s="107" t="s">
        <v>39</v>
      </c>
      <c r="M22" s="162" t="s">
        <v>505</v>
      </c>
      <c r="N22" s="162" t="s">
        <v>505</v>
      </c>
      <c r="P22" s="153"/>
      <c r="Q22" s="153"/>
      <c r="R22" s="153"/>
      <c r="S22" s="153"/>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2"/>
      <c r="BR22" s="192"/>
      <c r="BS22" s="192"/>
      <c r="BT22" s="192"/>
      <c r="BU22" s="192"/>
      <c r="BV22" s="192"/>
      <c r="BW22" s="192"/>
      <c r="BX22" s="192"/>
      <c r="BY22" s="192"/>
      <c r="BZ22" s="192"/>
      <c r="CA22" s="192"/>
      <c r="CB22" s="192"/>
      <c r="CC22" s="192"/>
      <c r="CD22" s="192"/>
      <c r="CE22" s="192"/>
      <c r="CF22" s="192"/>
      <c r="CG22" s="192"/>
      <c r="CH22" s="192"/>
      <c r="CI22" s="192"/>
      <c r="CJ22" s="192"/>
      <c r="CK22" s="192"/>
      <c r="CL22" s="192"/>
      <c r="CM22" s="192"/>
      <c r="CN22" s="192"/>
      <c r="CO22" s="192"/>
    </row>
    <row r="23" spans="1:93" ht="18.75" customHeight="1" x14ac:dyDescent="0.2">
      <c r="A23" s="143" t="s">
        <v>371</v>
      </c>
      <c r="B23" s="143"/>
      <c r="C23" s="143"/>
      <c r="D23" s="143"/>
      <c r="E23" s="143"/>
      <c r="F23" s="143"/>
      <c r="G23" s="143"/>
      <c r="H23" s="143"/>
      <c r="I23" s="143"/>
      <c r="J23" s="143"/>
      <c r="K23" s="143"/>
      <c r="L23" s="143"/>
      <c r="M23" s="143"/>
      <c r="N23" s="160"/>
    </row>
    <row r="24" spans="1:93" s="101" customFormat="1" ht="123" customHeight="1" x14ac:dyDescent="0.25">
      <c r="A24" s="113" t="s">
        <v>394</v>
      </c>
      <c r="B24" s="116"/>
      <c r="C24" s="119" t="s">
        <v>461</v>
      </c>
      <c r="D24" s="136"/>
      <c r="E24" s="119" t="s">
        <v>462</v>
      </c>
      <c r="F24" s="135"/>
      <c r="G24" s="119" t="s">
        <v>70</v>
      </c>
      <c r="H24" s="136"/>
      <c r="I24" s="135" t="s">
        <v>550</v>
      </c>
      <c r="J24" s="108" t="s">
        <v>420</v>
      </c>
      <c r="K24" s="107" t="s">
        <v>39</v>
      </c>
      <c r="L24" s="107" t="s">
        <v>39</v>
      </c>
      <c r="M24" s="162" t="s">
        <v>505</v>
      </c>
      <c r="N24" s="162" t="s">
        <v>505</v>
      </c>
      <c r="P24" s="147"/>
      <c r="Q24" s="147"/>
      <c r="R24" s="147"/>
      <c r="S24" s="147"/>
      <c r="AP24" s="182"/>
      <c r="AQ24" s="182"/>
      <c r="AR24" s="182"/>
      <c r="AS24" s="182"/>
      <c r="AT24" s="182"/>
      <c r="AU24" s="182"/>
      <c r="AV24" s="182"/>
      <c r="AW24" s="182"/>
      <c r="AX24" s="182"/>
      <c r="AY24" s="182"/>
      <c r="AZ24" s="182"/>
      <c r="BA24" s="182"/>
      <c r="BB24" s="182"/>
      <c r="BC24" s="182"/>
      <c r="BD24" s="182"/>
      <c r="BE24" s="182"/>
      <c r="BF24" s="182"/>
      <c r="BG24" s="182"/>
      <c r="BH24" s="182"/>
      <c r="BI24" s="182"/>
      <c r="BJ24" s="182"/>
      <c r="BK24" s="182"/>
      <c r="BL24" s="182"/>
      <c r="BM24" s="182"/>
      <c r="BN24" s="182"/>
      <c r="BO24" s="182"/>
      <c r="BP24" s="182"/>
      <c r="BQ24" s="182"/>
      <c r="BR24" s="182"/>
      <c r="BS24" s="182"/>
      <c r="BT24" s="182"/>
      <c r="BU24" s="182"/>
      <c r="BV24" s="182"/>
      <c r="BW24" s="182"/>
      <c r="BX24" s="182"/>
      <c r="BY24" s="182"/>
      <c r="BZ24" s="182"/>
      <c r="CA24" s="182"/>
      <c r="CB24" s="182"/>
      <c r="CC24" s="182"/>
      <c r="CD24" s="182"/>
      <c r="CE24" s="182"/>
      <c r="CF24" s="182"/>
      <c r="CG24" s="182"/>
      <c r="CH24" s="182"/>
      <c r="CI24" s="182"/>
      <c r="CJ24" s="182"/>
      <c r="CK24" s="182"/>
      <c r="CL24" s="182"/>
      <c r="CM24" s="182"/>
      <c r="CN24" s="182"/>
      <c r="CO24" s="182"/>
    </row>
    <row r="25" spans="1:93" ht="18.75" customHeight="1" x14ac:dyDescent="0.2">
      <c r="A25" s="143" t="s">
        <v>373</v>
      </c>
      <c r="B25" s="143"/>
      <c r="C25" s="143"/>
      <c r="D25" s="143"/>
      <c r="E25" s="143"/>
      <c r="F25" s="143"/>
      <c r="G25" s="143"/>
      <c r="H25" s="143"/>
      <c r="I25" s="143"/>
      <c r="J25" s="143"/>
      <c r="K25" s="143"/>
      <c r="L25" s="143"/>
      <c r="M25" s="143"/>
      <c r="N25" s="160"/>
    </row>
    <row r="26" spans="1:93" ht="142.5" customHeight="1" x14ac:dyDescent="0.2">
      <c r="A26" s="113" t="s">
        <v>395</v>
      </c>
      <c r="B26" s="116"/>
      <c r="C26" s="119" t="s">
        <v>463</v>
      </c>
      <c r="D26" s="136"/>
      <c r="E26" s="119" t="s">
        <v>551</v>
      </c>
      <c r="F26" s="136"/>
      <c r="G26" s="119" t="s">
        <v>464</v>
      </c>
      <c r="H26" s="136"/>
      <c r="I26" s="135" t="s">
        <v>552</v>
      </c>
      <c r="J26" s="108" t="s">
        <v>553</v>
      </c>
      <c r="K26" s="107" t="s">
        <v>39</v>
      </c>
      <c r="L26" s="107" t="s">
        <v>39</v>
      </c>
      <c r="M26" s="162" t="s">
        <v>505</v>
      </c>
      <c r="N26" s="162" t="s">
        <v>505</v>
      </c>
    </row>
    <row r="27" spans="1:93" x14ac:dyDescent="0.2">
      <c r="C27" s="112"/>
      <c r="D27" s="112"/>
      <c r="E27" s="112"/>
      <c r="F27" s="112"/>
      <c r="G27" s="112"/>
      <c r="H27" s="112"/>
      <c r="I27" s="112"/>
      <c r="J27" s="112"/>
    </row>
    <row r="28" spans="1:93" x14ac:dyDescent="0.2">
      <c r="C28" s="109"/>
      <c r="D28" s="109"/>
      <c r="E28" s="109"/>
      <c r="F28" s="109"/>
      <c r="G28" s="109"/>
      <c r="H28" s="109"/>
      <c r="I28" s="109"/>
    </row>
    <row r="29" spans="1:93" x14ac:dyDescent="0.2">
      <c r="C29" s="109"/>
      <c r="D29" s="109"/>
      <c r="E29" s="109"/>
      <c r="F29" s="109"/>
      <c r="G29" s="109"/>
      <c r="H29" s="109"/>
      <c r="I29" s="109"/>
    </row>
    <row r="30" spans="1:93" x14ac:dyDescent="0.2">
      <c r="C30" s="109"/>
      <c r="D30" s="109"/>
      <c r="E30" s="109"/>
      <c r="F30" s="109"/>
      <c r="G30" s="109"/>
      <c r="H30" s="109"/>
      <c r="I30" s="109"/>
    </row>
    <row r="31" spans="1:93" x14ac:dyDescent="0.2">
      <c r="C31" s="109"/>
      <c r="D31" s="109"/>
      <c r="E31" s="109"/>
      <c r="F31" s="109"/>
      <c r="G31" s="109"/>
      <c r="H31" s="109"/>
      <c r="I31" s="109"/>
    </row>
    <row r="32" spans="1:93" x14ac:dyDescent="0.2">
      <c r="C32" s="109"/>
      <c r="D32" s="109"/>
      <c r="E32" s="109"/>
      <c r="F32" s="109"/>
      <c r="G32" s="109"/>
      <c r="H32" s="109"/>
      <c r="I32" s="109"/>
    </row>
    <row r="33" spans="3:9" x14ac:dyDescent="0.2">
      <c r="C33" s="109"/>
      <c r="D33" s="109"/>
      <c r="E33" s="109"/>
      <c r="F33" s="109"/>
      <c r="G33" s="109"/>
      <c r="H33" s="109"/>
      <c r="I33" s="109"/>
    </row>
    <row r="34" spans="3:9" x14ac:dyDescent="0.2">
      <c r="C34" s="109"/>
      <c r="D34" s="109"/>
      <c r="E34" s="109"/>
      <c r="F34" s="109"/>
      <c r="G34" s="109"/>
      <c r="H34" s="109"/>
      <c r="I34" s="109"/>
    </row>
    <row r="35" spans="3:9" x14ac:dyDescent="0.2">
      <c r="C35" s="109"/>
      <c r="D35" s="109"/>
      <c r="E35" s="109"/>
      <c r="F35" s="109"/>
      <c r="G35" s="109"/>
      <c r="H35" s="109"/>
      <c r="I35" s="109"/>
    </row>
  </sheetData>
  <sheetProtection algorithmName="SHA-512" hashValue="ET2ECiYazVyTQkrYSaTpBFBWqvg7jMhADKuqFeeFSGLua6HLin1XwpPOI8Z0WQMbaeygA8BMbnmMqWTRWhetAQ==" saltValue="yEdI5oMQ55+YZrxDy2rbsQ==" spinCount="100000" sheet="1" formatCells="0" formatColumns="0" formatRows="0"/>
  <protectedRanges>
    <protectedRange algorithmName="SHA-512" hashValue="zq4ynKs3TDmyWTjUoBSjIAfNL+xigm58zeV1pLRzfUkR2g4uYfCibzz6tyo/XKkw+jCR65leDj0CdrRjr6jPZQ==" saltValue="kO7isGT8IuLPAyBBVWuUeQ==" spinCount="100000" sqref="N13 N15 N17 N19 N21 N23 N25" name="Range3"/>
    <protectedRange algorithmName="SHA-512" hashValue="XuKEW2QmGC4AS+xx84lVwbHdl4m+QMm3XkxkEK7OLHw2SKRSPTIdfhOxh55uMgn58t3URuYyjWoLEaKA5GvszQ==" saltValue="Pa1VU0K/h0eph2RnRM9wlw==" spinCount="100000" sqref="L12:L26" name="Range2"/>
    <protectedRange algorithmName="SHA-512" hashValue="xhU2IlA/4pP5ZnTUKeq1cRghSu6b6a+LDEPQKJYpC/Vy8TYAOFcC5ua4nlmZiBNk4oXkcKGRT9eM4dPpQzJmtw==" saltValue="rD2ESL6kZbOxsahkQwxcug==" spinCount="100000" sqref="K12:K26" name="Range1"/>
  </protectedRanges>
  <mergeCells count="2">
    <mergeCell ref="A2:N2"/>
    <mergeCell ref="A6:N6"/>
  </mergeCells>
  <phoneticPr fontId="29" type="noConversion"/>
  <conditionalFormatting sqref="M1:M11 M13 M15 M17 M19 M21 M23 M25 M27:M1048576">
    <cfRule type="containsText" dxfId="5" priority="2" operator="containsText" text="Please tick one box or 2 adjacent boxes.">
      <formula>NOT(ISERROR(SEARCH("Please tick one box or 2 adjacent boxes.",M1)))</formula>
    </cfRule>
  </conditionalFormatting>
  <conditionalFormatting sqref="N9">
    <cfRule type="containsText" dxfId="4" priority="1" operator="containsText" text="Please tick one box or 2 adjacent boxes.">
      <formula>NOT(ISERROR(SEARCH("Please tick one box or 2 adjacent boxes.",N9)))</formula>
    </cfRule>
  </conditionalFormatting>
  <dataValidations count="2">
    <dataValidation type="list" allowBlank="1" showInputMessage="1" showErrorMessage="1" sqref="N19 N21" xr:uid="{0673E9A4-46D3-42B2-AF7E-63506D84F603}">
      <formula1>#REF!</formula1>
    </dataValidation>
    <dataValidation type="list" allowBlank="1" showInputMessage="1" showErrorMessage="1" sqref="M12:N12 M14:N14 M16:N16 M18:N18 M20:N20 M22:N22 M24:N24 M26:N26" xr:uid="{ABF073DE-C8FF-4688-898F-3DE373696AA5}">
      <formula1>$P$12:$P$16</formula1>
    </dataValidation>
  </dataValidations>
  <pageMargins left="0.7" right="0.7" top="0.75" bottom="0.75" header="0.3" footer="0.3"/>
  <pageSetup paperSize="8" scale="85" fitToWidth="0" orientation="portrait" r:id="rId1"/>
  <headerFooter>
    <oddHeader>&amp;C&amp;"Arial"&amp;10&amp;KE0603A OFFICIAL – Internal only&amp;1#_x000D_</oddHeader>
  </headerFooter>
  <customProperties>
    <customPr name="OrphanNamesChecke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pproval_x0020_Status xmlns="7630c857-89a4-49ec-b275-7296a543a0f1" xsi:nil="true"/>
    <Pending_x0020_Approvers xmlns="7630c857-89a4-49ec-b275-7296a543a0f1" xsi:nil="true"/>
    <Approval_x0020_Comments xmlns="7630c857-89a4-49ec-b275-7296a543a0f1" xsi:nil="true"/>
    <SharedWithUsers xmlns="bcd15a68-83e8-4476-a66a-25d1b945c5ca">
      <UserInfo>
        <DisplayName>Daniel Riek</DisplayName>
        <AccountId>16</AccountId>
        <AccountType/>
      </UserInfo>
      <UserInfo>
        <DisplayName>Nicholas Jeffery</DisplayName>
        <AccountId>17</AccountId>
        <AccountType/>
      </UserInfo>
      <UserInfo>
        <DisplayName>David Adams</DisplayName>
        <AccountId>14</AccountId>
        <AccountType/>
      </UserInfo>
      <UserInfo>
        <DisplayName>Alison Wright</DisplayName>
        <AccountId>33</AccountId>
        <AccountType/>
      </UserInfo>
      <UserInfo>
        <DisplayName>Allison Pontaks</DisplayName>
        <AccountId>34</AccountId>
        <AccountType/>
      </UserInfo>
    </SharedWithUsers>
    <_ip_UnifiedCompliancePolicyUIAction xmlns="http://schemas.microsoft.com/sharepoint/v3" xsi:nil="true"/>
    <TaxCatchAll xmlns="fdaae421-ba6a-4289-9e6c-7ee7a2dbf9d6" xsi:nil="true"/>
    <_ip_UnifiedCompliancePolicyProperties xmlns="http://schemas.microsoft.com/sharepoint/v3" xsi:nil="true"/>
    <lcf76f155ced4ddcb4097134ff3c332f xmlns="7630c857-89a4-49ec-b275-7296a543a0f1">
      <Terms xmlns="http://schemas.microsoft.com/office/infopath/2007/PartnerControls"/>
    </lcf76f155ced4ddcb4097134ff3c332f>
  </documentManagement>
</p:properties>
</file>

<file path=customXml/item3.xml><?xml version="1.0" encoding="utf-8"?>
<?mso-contentType ?>
<SharedContentType xmlns="Microsoft.SharePoint.Taxonomy.ContentTypeSync" SourceId="01b9676a-acfc-4ccc-b979-19840e3fd12b" ContentTypeId="0x0101" PreviousValue="false"/>
</file>

<file path=customXml/item4.xml><?xml version="1.0" encoding="utf-8"?>
<?mso-contentType ?>
<spe:Receivers xmlns:spe="http://schemas.microsoft.com/sharepoint/events"/>
</file>

<file path=customXml/item5.xml>��< ? x m l   v e r s i o n = " 1 . 0 "   e n c o d i n g = " u t f - 1 6 " ? > < D a t a M a s h u p   x m l n s = " h t t p : / / s c h e m a s . m i c r o s o f t . c o m / D a t a M a s h u p " > A A A A A B U D A A B Q S w M E F A A C A A g A J m B o W Q G I w 3 C l A A A A 9 g A A A B I A H A B D b 2 5 m a W c v U G F j a 2 F n Z S 5 4 b W w g o h g A K K A U A A A A A A A A A A A A A A A A A A A A A A A A A A A A h Y 9 N D o I w G E S v Q r q n P 2 C i k l J i 3 E p i Y j R u m 1 q h E T 4 M L Z a 7 u f B I X k G M o u 5 c z p u 3 m L l f b z z r 6 y q 4 6 N a a B l L E M E W B B t U c D B Q p 6 t w x n K F M 8 L V U J 1 n o Y J D B J r 0 9 p K h 0 7 p w Q 4 r 3 H P s Z N W 5 C I U k b 2 + W q j S l 1 L 9 J H N f z k 0 Y J 0 E p Z H g u 9 c Y E W E W T z C b z j H l Z I Q 8 N / A V o m H v s / 2 B f N l V r m u 1 0 B A u t p y M k Z P 3 B / E A U E s D B B Q A A g A I A C Z g a 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Y G h Z K I p H u A 4 A A A A R A A A A E w A c A E Z v c m 1 1 b G F z L 1 N l Y 3 R p b 2 4 x L m 0 g o h g A K K A U A A A A A A A A A A A A A A A A A A A A A A A A A A A A K 0 5 N L s n M z 1 M I h t C G 1 g B Q S w E C L Q A U A A I A C A A m Y G h Z A Y j D c K U A A A D 2 A A A A E g A A A A A A A A A A A A A A A A A A A A A A Q 2 9 u Z m l n L 1 B h Y 2 t h Z 2 U u e G 1 s U E s B A i 0 A F A A C A A g A J m B o W Q / K 6 a u k A A A A 6 Q A A A B M A A A A A A A A A A A A A A A A A 8 Q A A A F t D b 2 5 0 Z W 5 0 X 1 R 5 c G V z X S 5 4 b W x Q S w E C L Q A U A A I A C A A m Y G h 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1 B 6 e Q 2 Y J 2 0 G t m 7 6 m C 8 j u 2 w A A A A A C A A A A A A A Q Z g A A A A E A A C A A A A A h y u n F e g D O E F k z z X 6 B E X 2 y u P m Z f H F / l M B J b d w 2 I X C q P w A A A A A O g A A A A A I A A C A A A A A p N r 6 w D D R W c i d M k W j B j R i P 0 z K d 3 l o d 6 u i O b P U U L h r Z e l A A A A C q J a y d Y i z + D j y J v o b E z F + + D 4 a g S Z p 1 4 k 4 j C L g j F j V x J l Y n a 4 e p T b l p 3 d o 2 H c 7 G b q t + 5 V q w x J 7 K B E o m G K B y c z 9 M C P 4 g Y j A W M R Q v p g R U F s 8 7 A E A A A A B K y V 8 x r G y r m w 0 D H m b 4 k Y Q C b h s O d 4 R r B K E s 3 9 T W 8 W t E b g J m r n O X p o B r j u i e / c B O I H 9 k S y j k b F H 1 n c 6 Y P d O d l e p X < / D a t a M a s h u p > 
</file>

<file path=customXml/item6.xml><?xml version="1.0" encoding="utf-8"?>
<ct:contentTypeSchema xmlns:ct="http://schemas.microsoft.com/office/2006/metadata/contentType" xmlns:ma="http://schemas.microsoft.com/office/2006/metadata/properties/metaAttributes" ct:_="" ma:_="" ma:contentTypeName="Document" ma:contentTypeID="0x010100FD817A24BD955D43A8CF5C9A07CAD283" ma:contentTypeVersion="24" ma:contentTypeDescription="Create a new document." ma:contentTypeScope="" ma:versionID="3519ba69749e3bdbbd5d91494ad9b10a">
  <xsd:schema xmlns:xsd="http://www.w3.org/2001/XMLSchema" xmlns:xs="http://www.w3.org/2001/XMLSchema" xmlns:p="http://schemas.microsoft.com/office/2006/metadata/properties" xmlns:ns1="http://schemas.microsoft.com/sharepoint/v3" xmlns:ns2="fdaae421-ba6a-4289-9e6c-7ee7a2dbf9d6" xmlns:ns3="7630c857-89a4-49ec-b275-7296a543a0f1" xmlns:ns4="bcd15a68-83e8-4476-a66a-25d1b945c5ca" targetNamespace="http://schemas.microsoft.com/office/2006/metadata/properties" ma:root="true" ma:fieldsID="d9e4205abe799179a78885710d104b0b" ns1:_="" ns2:_="" ns3:_="" ns4:_="">
    <xsd:import namespace="http://schemas.microsoft.com/sharepoint/v3"/>
    <xsd:import namespace="fdaae421-ba6a-4289-9e6c-7ee7a2dbf9d6"/>
    <xsd:import namespace="7630c857-89a4-49ec-b275-7296a543a0f1"/>
    <xsd:import namespace="bcd15a68-83e8-4476-a66a-25d1b945c5ca"/>
    <xsd:element name="properties">
      <xsd:complexType>
        <xsd:sequence>
          <xsd:element name="documentManagement">
            <xsd:complexType>
              <xsd:all>
                <xsd:element ref="ns2:_dlc_DocId" minOccurs="0"/>
                <xsd:element ref="ns2:_dlc_DocIdUrl" minOccurs="0"/>
                <xsd:element ref="ns2:_dlc_DocIdPersistId" minOccurs="0"/>
                <xsd:element ref="ns3:Approval_x0020_Comments" minOccurs="0"/>
                <xsd:element ref="ns3:Approval_x0020_Status"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Pending_x0020_Approver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2" nillable="true" ma:displayName="Unified Compliance Policy Properties" ma:hidden="true" ma:internalName="_ip_UnifiedCompliancePolicyProperties">
      <xsd:simpleType>
        <xsd:restriction base="dms:Note"/>
      </xsd:simpleType>
    </xsd:element>
    <xsd:element name="_ip_UnifiedCompliancePolicyUIAction" ma:index="3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ae421-ba6a-4289-9e6c-7ee7a2dbf9d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9" nillable="true" ma:displayName="Taxonomy Catch All Column" ma:hidden="true" ma:list="{9a3393ac-8a75-4dc5-8fd2-9d02b18b3eca}" ma:internalName="TaxCatchAll" ma:showField="CatchAllData" ma:web="bcd15a68-83e8-4476-a66a-25d1b945c5c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630c857-89a4-49ec-b275-7296a543a0f1" elementFormDefault="qualified">
    <xsd:import namespace="http://schemas.microsoft.com/office/2006/documentManagement/types"/>
    <xsd:import namespace="http://schemas.microsoft.com/office/infopath/2007/PartnerControls"/>
    <xsd:element name="Approval_x0020_Comments" ma:index="11" nillable="true" ma:displayName="Approval Comments" ma:internalName="Approval_x0020_Comments">
      <xsd:simpleType>
        <xsd:restriction base="dms:Note"/>
      </xsd:simpleType>
    </xsd:element>
    <xsd:element name="Approval_x0020_Status" ma:index="12" nillable="true" ma:displayName="Approval Status" ma:internalName="Approval_x0020_Statu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Pending_x0020_Approvers" ma:index="25" nillable="true" ma:displayName="Pending Approvers" ma:internalName="Pending_x0020_Approvers">
      <xsd:simpleType>
        <xsd:restriction base="dms:Note">
          <xsd:maxLength value="255"/>
        </xsd:restriction>
      </xsd:simpleType>
    </xsd:element>
    <xsd:element name="MediaServiceLocation" ma:index="26" nillable="true" ma:displayName="Location" ma:internalName="MediaServiceLocation"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01b9676a-acfc-4ccc-b979-19840e3fd1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d15a68-83e8-4476-a66a-25d1b945c5c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A3CE29-2F10-416B-9FF2-9BCD6A8A82CF}">
  <ds:schemaRefs>
    <ds:schemaRef ds:uri="http://schemas.microsoft.com/sharepoint/v3/contenttype/forms"/>
  </ds:schemaRefs>
</ds:datastoreItem>
</file>

<file path=customXml/itemProps2.xml><?xml version="1.0" encoding="utf-8"?>
<ds:datastoreItem xmlns:ds="http://schemas.openxmlformats.org/officeDocument/2006/customXml" ds:itemID="{D96ED30A-9C5A-48C4-88BE-380B27064EAB}">
  <ds:schemaRefs>
    <ds:schemaRef ds:uri="http://schemas.openxmlformats.org/package/2006/metadata/core-properties"/>
    <ds:schemaRef ds:uri="http://schemas.microsoft.com/office/2006/metadata/properties"/>
    <ds:schemaRef ds:uri="7630c857-89a4-49ec-b275-7296a543a0f1"/>
    <ds:schemaRef ds:uri="http://purl.org/dc/elements/1.1/"/>
    <ds:schemaRef ds:uri="http://schemas.microsoft.com/office/infopath/2007/PartnerControls"/>
    <ds:schemaRef ds:uri="http://schemas.microsoft.com/office/2006/documentManagement/types"/>
    <ds:schemaRef ds:uri="bcd15a68-83e8-4476-a66a-25d1b945c5ca"/>
    <ds:schemaRef ds:uri="http://purl.org/dc/dcmitype/"/>
    <ds:schemaRef ds:uri="http://purl.org/dc/terms/"/>
    <ds:schemaRef ds:uri="fdaae421-ba6a-4289-9e6c-7ee7a2dbf9d6"/>
    <ds:schemaRef ds:uri="http://schemas.microsoft.com/sharepoint/v3"/>
    <ds:schemaRef ds:uri="http://www.w3.org/XML/1998/namespace"/>
  </ds:schemaRefs>
</ds:datastoreItem>
</file>

<file path=customXml/itemProps3.xml><?xml version="1.0" encoding="utf-8"?>
<ds:datastoreItem xmlns:ds="http://schemas.openxmlformats.org/officeDocument/2006/customXml" ds:itemID="{EC1E31F9-858D-46FF-8327-56C667CE23C9}">
  <ds:schemaRefs>
    <ds:schemaRef ds:uri="Microsoft.SharePoint.Taxonomy.ContentTypeSync"/>
  </ds:schemaRefs>
</ds:datastoreItem>
</file>

<file path=customXml/itemProps4.xml><?xml version="1.0" encoding="utf-8"?>
<ds:datastoreItem xmlns:ds="http://schemas.openxmlformats.org/officeDocument/2006/customXml" ds:itemID="{1A2CCEE6-A83E-41DA-BD90-19D658F6DDAF}">
  <ds:schemaRefs>
    <ds:schemaRef ds:uri="http://schemas.microsoft.com/sharepoint/events"/>
  </ds:schemaRefs>
</ds:datastoreItem>
</file>

<file path=customXml/itemProps5.xml><?xml version="1.0" encoding="utf-8"?>
<ds:datastoreItem xmlns:ds="http://schemas.openxmlformats.org/officeDocument/2006/customXml" ds:itemID="{D157D2E5-30FA-4A41-920D-266CBC566D8F}">
  <ds:schemaRefs>
    <ds:schemaRef ds:uri="http://schemas.microsoft.com/DataMashup"/>
  </ds:schemaRefs>
</ds:datastoreItem>
</file>

<file path=customXml/itemProps6.xml><?xml version="1.0" encoding="utf-8"?>
<ds:datastoreItem xmlns:ds="http://schemas.openxmlformats.org/officeDocument/2006/customXml" ds:itemID="{5554E99D-F401-4C4C-B17B-06238B2B81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daae421-ba6a-4289-9e6c-7ee7a2dbf9d6"/>
    <ds:schemaRef ds:uri="7630c857-89a4-49ec-b275-7296a543a0f1"/>
    <ds:schemaRef ds:uri="bcd15a68-83e8-4476-a66a-25d1b945c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6882224-e56a-490a-9186-8219653a27b4}" enabled="1" method="Privileged" siteId="{605a0329-305a-41bc-9d37-80e802f4ab5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Maturity results</vt:lpstr>
      <vt:lpstr>1. Leadership and culture</vt:lpstr>
      <vt:lpstr>2. Framework</vt:lpstr>
      <vt:lpstr>3. Plan for service delivery</vt:lpstr>
      <vt:lpstr>4. Information systems</vt:lpstr>
      <vt:lpstr>5. Performance and outcomes </vt:lpstr>
      <vt:lpstr>Benchmark Information</vt:lpstr>
      <vt:lpstr>Copyright</vt:lpstr>
      <vt:lpstr>Version control</vt:lpstr>
      <vt:lpstr>Drop 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Queensland Audit Office</dc:creator>
  <cp:keywords/>
  <dc:description/>
  <cp:lastModifiedBy>Anna Compton</cp:lastModifiedBy>
  <cp:revision/>
  <dcterms:created xsi:type="dcterms:W3CDTF">2022-03-17T23:33:48Z</dcterms:created>
  <dcterms:modified xsi:type="dcterms:W3CDTF">2025-04-29T02:52:20Z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0x010100FD817A24BD955D43A8CF5C9A07CAD283</vt:lpwstr>
  </property>
  <property fmtid="{D5CDD505-2E9C-101B-9397-08002B2CF9AE}" pid="3" name="MediaServiceImageTags">
    <vt:lpwstr/>
  </property>
</Properties>
</file>