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ustomProperty8.bin" ContentType="application/vnd.openxmlformats-officedocument.spreadsheetml.customProperty"/>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hidePivotFieldList="1" defaultThemeVersion="124226"/>
  <xr:revisionPtr revIDLastSave="119" documentId="8_{C36BCF0E-24A5-48B5-85F8-5576276458FE}" xr6:coauthVersionLast="47" xr6:coauthVersionMax="47" xr10:uidLastSave="{8171AC4A-C131-4769-A250-C73A682992A8}"/>
  <bookViews>
    <workbookView xWindow="-110" yWindow="-110" windowWidth="25820" windowHeight="15620" tabRatio="903" xr2:uid="{00000000-000D-0000-FFFF-FFFF00000000}"/>
  </bookViews>
  <sheets>
    <sheet name="Guidance" sheetId="23" r:id="rId1"/>
    <sheet name="Step 1 – identify" sheetId="10" r:id="rId2"/>
    <sheet name="Step 2 – criteria" sheetId="4" r:id="rId3"/>
    <sheet name="Steps 3 &amp; 4 – risks &amp; controls" sheetId="16" r:id="rId4"/>
    <sheet name="Step 5 – treatment" sheetId="8" r:id="rId5"/>
    <sheet name="Fraud incidents register" sheetId="17" r:id="rId6"/>
    <sheet name="Review controls" sheetId="19" r:id="rId7"/>
    <sheet name="Reporting" sheetId="2" r:id="rId8"/>
    <sheet name="Fraud susceptibility" sheetId="24" r:id="rId9"/>
    <sheet name="Drop down box listings" sheetId="15" state="hidden" r:id="rId10"/>
    <sheet name="Copyright" sheetId="25" r:id="rId11"/>
  </sheets>
  <definedNames>
    <definedName name="_xlnm._FilterDatabase" localSheetId="3" hidden="1">'Steps 3 &amp; 4 – risks &amp; controls'!$D$39:$E$47</definedName>
    <definedName name="Consequence">'Drop down box listings'!$E$3:$I$3</definedName>
    <definedName name="Likelihood">'Drop down box listings'!$D$4:$D$8</definedName>
    <definedName name="_xlnm.Print_Area" localSheetId="2">'Step 2 – criteria'!$B$3:$H$49</definedName>
    <definedName name="RiskTable">'Drop down box listings'!$E$4:$I$8</definedName>
  </definedNames>
  <calcPr calcId="191028"/>
  <pivotCaches>
    <pivotCache cacheId="0" r:id="rId12"/>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2" l="1"/>
  <c r="S15" i="2"/>
  <c r="S16" i="2"/>
  <c r="S17" i="2"/>
  <c r="S18" i="2"/>
  <c r="S19" i="2"/>
  <c r="S20" i="2"/>
  <c r="S21" i="2"/>
  <c r="S22" i="2"/>
  <c r="S23" i="2"/>
  <c r="S24" i="2"/>
  <c r="S25" i="2"/>
  <c r="S26" i="2"/>
  <c r="S27" i="2"/>
  <c r="S28" i="2"/>
  <c r="S29" i="2"/>
  <c r="S30" i="2"/>
  <c r="S31" i="2"/>
  <c r="S32" i="2"/>
  <c r="S33" i="2"/>
  <c r="S34" i="2"/>
  <c r="S35" i="2"/>
  <c r="S36" i="2"/>
  <c r="S37" i="2"/>
  <c r="S38" i="2"/>
  <c r="S102" i="2" l="1"/>
  <c r="S103" i="2"/>
  <c r="S104" i="2"/>
  <c r="S105" i="2"/>
  <c r="S106" i="2"/>
  <c r="S107" i="2"/>
  <c r="S108" i="2"/>
  <c r="S109" i="2"/>
  <c r="S110" i="2"/>
  <c r="S111" i="2"/>
  <c r="S112" i="2"/>
  <c r="S113" i="2"/>
  <c r="S114" i="2"/>
  <c r="S115" i="2"/>
  <c r="S116" i="2"/>
  <c r="S117" i="2"/>
  <c r="S101" i="2"/>
  <c r="R108" i="2"/>
  <c r="T111" i="2"/>
  <c r="R109" i="2"/>
  <c r="T112" i="2"/>
  <c r="R110" i="2"/>
  <c r="T113" i="2"/>
  <c r="R111" i="2"/>
  <c r="T114" i="2"/>
  <c r="R112" i="2"/>
  <c r="T115" i="2"/>
  <c r="R113" i="2"/>
  <c r="T116" i="2"/>
  <c r="R114" i="2"/>
  <c r="T117" i="2"/>
  <c r="R115" i="2"/>
  <c r="T118" i="2"/>
  <c r="R116" i="2"/>
  <c r="T119" i="2"/>
  <c r="R117" i="2"/>
  <c r="T120" i="2"/>
  <c r="R106" i="2"/>
  <c r="T109" i="2"/>
  <c r="R107" i="2"/>
  <c r="T110" i="2"/>
  <c r="T108" i="2"/>
  <c r="R105" i="2"/>
  <c r="T107" i="2"/>
  <c r="R104" i="2"/>
  <c r="T106" i="2"/>
  <c r="R103" i="2"/>
  <c r="T105" i="2"/>
  <c r="R102" i="2"/>
  <c r="T104" i="2"/>
  <c r="R101" i="2"/>
  <c r="D9" i="8"/>
  <c r="Q78" i="2" l="1"/>
  <c r="R78" i="2"/>
  <c r="S78" i="2"/>
  <c r="Q79" i="2"/>
  <c r="R79" i="2"/>
  <c r="S79" i="2"/>
  <c r="Q80" i="2"/>
  <c r="R80" i="2"/>
  <c r="S80" i="2"/>
  <c r="Q81" i="2"/>
  <c r="R81" i="2"/>
  <c r="S81" i="2"/>
  <c r="Q82" i="2"/>
  <c r="R82" i="2"/>
  <c r="S82" i="2"/>
  <c r="Q83" i="2"/>
  <c r="R83" i="2"/>
  <c r="S83" i="2"/>
  <c r="Q84" i="2"/>
  <c r="R84" i="2"/>
  <c r="S84" i="2"/>
  <c r="Q85" i="2"/>
  <c r="R85" i="2"/>
  <c r="S85" i="2"/>
  <c r="Q59" i="2"/>
  <c r="R73" i="2" l="1"/>
  <c r="R74" i="2"/>
  <c r="R75" i="2"/>
  <c r="R76" i="2"/>
  <c r="R77" i="2"/>
  <c r="B9" i="8"/>
  <c r="Q71" i="2" l="1"/>
  <c r="Q72" i="2"/>
  <c r="Q73" i="2"/>
  <c r="Q74" i="2"/>
  <c r="Q75" i="2"/>
  <c r="Q76" i="2"/>
  <c r="Q77" i="2"/>
  <c r="Q60" i="2"/>
  <c r="Q61" i="2"/>
  <c r="Q62" i="2"/>
  <c r="Q63" i="2"/>
  <c r="Q64" i="2"/>
  <c r="Q65" i="2"/>
  <c r="Q66" i="2"/>
  <c r="Q67" i="2"/>
  <c r="Q68" i="2"/>
  <c r="Q69" i="2"/>
  <c r="Q70" i="2"/>
  <c r="R61" i="2"/>
  <c r="R62" i="2"/>
  <c r="R63" i="2"/>
  <c r="R64" i="2"/>
  <c r="R65" i="2"/>
  <c r="R66" i="2"/>
  <c r="R67" i="2"/>
  <c r="R68" i="2"/>
  <c r="R69" i="2"/>
  <c r="R70" i="2"/>
  <c r="R71" i="2"/>
  <c r="R72" i="2"/>
  <c r="R60" i="2"/>
  <c r="R59" i="2"/>
  <c r="S60" i="2"/>
  <c r="S61" i="2"/>
  <c r="S62" i="2"/>
  <c r="S63" i="2"/>
  <c r="S64" i="2"/>
  <c r="S65" i="2"/>
  <c r="S66" i="2"/>
  <c r="S67" i="2"/>
  <c r="S68" i="2"/>
  <c r="S69" i="2"/>
  <c r="S70" i="2"/>
  <c r="S71" i="2"/>
  <c r="S72" i="2"/>
  <c r="S73" i="2"/>
  <c r="S74" i="2"/>
  <c r="S75" i="2"/>
  <c r="S76" i="2"/>
  <c r="S77" i="2"/>
  <c r="S59" i="2"/>
  <c r="E29" i="16" l="1"/>
  <c r="E30" i="16"/>
  <c r="E31" i="16"/>
  <c r="E32" i="16"/>
  <c r="E33" i="16"/>
  <c r="L7" i="16" l="1"/>
  <c r="S7" i="16" s="1"/>
  <c r="Q33" i="2"/>
  <c r="R33" i="2"/>
  <c r="Q34" i="2"/>
  <c r="R34" i="2"/>
  <c r="Q35" i="2"/>
  <c r="R35" i="2"/>
  <c r="Q36" i="2"/>
  <c r="R36" i="2"/>
  <c r="Q37" i="2"/>
  <c r="R37" i="2"/>
  <c r="Q38" i="2"/>
  <c r="R38" i="2"/>
  <c r="S26" i="16"/>
  <c r="S27" i="16"/>
  <c r="S28" i="16"/>
  <c r="S29" i="16"/>
  <c r="S30" i="16"/>
  <c r="S31" i="16"/>
  <c r="S32" i="16"/>
  <c r="S33" i="16"/>
  <c r="L26" i="16"/>
  <c r="L27" i="16"/>
  <c r="L28" i="16"/>
  <c r="L29" i="16"/>
  <c r="L30" i="16"/>
  <c r="L31" i="16"/>
  <c r="L32" i="16"/>
  <c r="L33" i="16"/>
  <c r="E26" i="16" l="1"/>
  <c r="E27" i="16"/>
  <c r="E28" i="16"/>
  <c r="Q20" i="2" l="1"/>
  <c r="R20" i="2"/>
  <c r="Q21" i="2"/>
  <c r="R21" i="2"/>
  <c r="Q22" i="2"/>
  <c r="R22" i="2"/>
  <c r="Q23" i="2"/>
  <c r="R23" i="2"/>
  <c r="Q24" i="2"/>
  <c r="R24" i="2"/>
  <c r="Q25" i="2"/>
  <c r="R25" i="2"/>
  <c r="Q26" i="2"/>
  <c r="R26" i="2"/>
  <c r="Q27" i="2"/>
  <c r="R27" i="2"/>
  <c r="Q28" i="2"/>
  <c r="R28" i="2"/>
  <c r="Q29" i="2"/>
  <c r="R29" i="2"/>
  <c r="Q30" i="2"/>
  <c r="R30" i="2"/>
  <c r="Q31" i="2"/>
  <c r="R31" i="2"/>
  <c r="Q32" i="2"/>
  <c r="R32" i="2"/>
  <c r="R13" i="2"/>
  <c r="S13" i="2"/>
  <c r="R14" i="2"/>
  <c r="R15" i="2"/>
  <c r="R16" i="2"/>
  <c r="R17" i="2"/>
  <c r="R18" i="2"/>
  <c r="R19" i="2"/>
  <c r="Q14" i="2"/>
  <c r="Q15" i="2"/>
  <c r="Q16" i="2"/>
  <c r="Q17" i="2"/>
  <c r="Q18" i="2"/>
  <c r="Q19" i="2"/>
  <c r="Q13" i="2"/>
  <c r="S8" i="16"/>
  <c r="S9" i="16"/>
  <c r="S10" i="16"/>
  <c r="S11" i="16"/>
  <c r="S12" i="16"/>
  <c r="S13" i="16"/>
  <c r="S14" i="16"/>
  <c r="S15" i="16"/>
  <c r="S16" i="16"/>
  <c r="S17" i="16"/>
  <c r="S18" i="16"/>
  <c r="S19" i="16"/>
  <c r="S20" i="16"/>
  <c r="S21" i="16"/>
  <c r="S22" i="16"/>
  <c r="S23" i="16"/>
  <c r="S24" i="16"/>
  <c r="S25" i="16"/>
  <c r="L8" i="16"/>
  <c r="L9" i="16"/>
  <c r="L10" i="16"/>
  <c r="L11" i="16"/>
  <c r="L12" i="16"/>
  <c r="L13" i="16"/>
  <c r="L14" i="16"/>
  <c r="L15" i="16"/>
  <c r="L16" i="16"/>
  <c r="L17" i="16"/>
  <c r="L18" i="16"/>
  <c r="L19" i="16"/>
  <c r="L20" i="16"/>
  <c r="L21" i="16"/>
  <c r="L22" i="16"/>
  <c r="L23" i="16"/>
  <c r="L24" i="16"/>
  <c r="L25" i="16"/>
  <c r="E10" i="16"/>
  <c r="E8" i="16" l="1"/>
  <c r="E9" i="16"/>
  <c r="E11" i="16"/>
  <c r="E12" i="16"/>
  <c r="E13" i="16"/>
  <c r="E14" i="16"/>
  <c r="E15" i="16"/>
  <c r="E16" i="16"/>
  <c r="E17" i="16"/>
  <c r="E18" i="16"/>
  <c r="E19" i="16"/>
  <c r="E20" i="16"/>
  <c r="E21" i="16"/>
  <c r="E22" i="16"/>
  <c r="E23" i="16"/>
  <c r="E24" i="16"/>
  <c r="E25" i="16"/>
  <c r="E7" i="16"/>
  <c r="C9" i="8" s="1"/>
</calcChain>
</file>

<file path=xl/sharedStrings.xml><?xml version="1.0" encoding="utf-8"?>
<sst xmlns="http://schemas.openxmlformats.org/spreadsheetml/2006/main" count="672" uniqueCount="346">
  <si>
    <t>Queensland Audit Office – Fraud risk assessment and planning model</t>
  </si>
  <si>
    <t>Assessing risk</t>
  </si>
  <si>
    <t>Controlling and treating risk</t>
  </si>
  <si>
    <t>Monitoring &amp; reporting</t>
  </si>
  <si>
    <t>Step 4 – Documenting controls</t>
  </si>
  <si>
    <t>Fraud incidents register</t>
  </si>
  <si>
    <t>Step 5 –Treating residual risk</t>
  </si>
  <si>
    <t>Assessing controls</t>
  </si>
  <si>
    <t>Step 3 – Analysing risks</t>
  </si>
  <si>
    <t>Management reporting</t>
  </si>
  <si>
    <t>Fraud risk assessment and planning model</t>
  </si>
  <si>
    <r>
      <rPr>
        <b/>
        <sz val="11"/>
        <rFont val="Arial"/>
        <family val="2"/>
      </rPr>
      <t>Background</t>
    </r>
    <r>
      <rPr>
        <sz val="11"/>
        <rFont val="Arial"/>
        <family val="2"/>
      </rPr>
      <t xml:space="preserve">
Since 2012, the Queensland Audit Office has conducted 3 fraud-specific performance audits:</t>
    </r>
  </si>
  <si>
    <r>
      <t xml:space="preserve">* Report 9: 2012–13 </t>
    </r>
    <r>
      <rPr>
        <i/>
        <sz val="11"/>
        <rFont val="Arial"/>
        <family val="2"/>
      </rPr>
      <t>Fraud risk management</t>
    </r>
  </si>
  <si>
    <r>
      <t xml:space="preserve">* Report 19: 2014–15 </t>
    </r>
    <r>
      <rPr>
        <i/>
        <sz val="11"/>
        <rFont val="Arial"/>
        <family val="2"/>
      </rPr>
      <t>Fraud Management in Local Government</t>
    </r>
  </si>
  <si>
    <r>
      <t xml:space="preserve">* Report 6: 2017–18 </t>
    </r>
    <r>
      <rPr>
        <i/>
        <sz val="11"/>
        <rFont val="Arial"/>
        <family val="2"/>
      </rPr>
      <t>Fraud risk management</t>
    </r>
    <r>
      <rPr>
        <sz val="11"/>
        <rFont val="Arial"/>
        <family val="2"/>
      </rPr>
      <t>.</t>
    </r>
  </si>
  <si>
    <r>
      <t xml:space="preserve">In these audits, we found that having only policies, plans, and processes in place is not sufficient for public sector entities to combat fraud and corruption and to avoid its high cost. An effective fraud and corruption control system includes an active strategy and effective controls to prevent, detect, and respond to occurrences of fraud or corruption.
Fraud risk assessments are central to an effective fraud and corruption control system. This tool has been developed to assist entities to conduct their fraud risk assessments in a comprehensive and consistent way. Our Report 3: 2019–20 </t>
    </r>
    <r>
      <rPr>
        <i/>
        <sz val="11"/>
        <rFont val="Arial"/>
        <family val="2"/>
      </rPr>
      <t>Managing cyber security risks</t>
    </r>
    <r>
      <rPr>
        <sz val="11"/>
        <rFont val="Arial"/>
        <family val="2"/>
      </rPr>
      <t xml:space="preserve"> also highlights some critical risks around the protection of information assets and emerging cyber risks that relate to broader fraud and corruption exposures.</t>
    </r>
  </si>
  <si>
    <t>Definitions</t>
  </si>
  <si>
    <r>
      <t>For the purposes of this tool, we use the definitions found in the Australian standard 31000:2018</t>
    </r>
    <r>
      <rPr>
        <i/>
        <sz val="11"/>
        <rFont val="Arial"/>
        <family val="2"/>
      </rPr>
      <t xml:space="preserve"> Risk management </t>
    </r>
    <r>
      <rPr>
        <sz val="11"/>
        <rFont val="Arial"/>
        <family val="2"/>
      </rPr>
      <t>–</t>
    </r>
    <r>
      <rPr>
        <i/>
        <sz val="11"/>
        <rFont val="Arial"/>
        <family val="2"/>
      </rPr>
      <t xml:space="preserve"> Guidelines:</t>
    </r>
  </si>
  <si>
    <r>
      <rPr>
        <i/>
        <sz val="11"/>
        <rFont val="Arial"/>
        <family val="2"/>
      </rPr>
      <t>Risk</t>
    </r>
    <r>
      <rPr>
        <sz val="11"/>
        <rFont val="Arial"/>
        <family val="2"/>
      </rPr>
      <t xml:space="preserve">
The effect of uncertainty on your entity's objectives, usually expressed in terms of risk sources, potential events, their consequences and likelihood.
</t>
    </r>
    <r>
      <rPr>
        <i/>
        <sz val="11"/>
        <rFont val="Arial"/>
        <family val="2"/>
      </rPr>
      <t>Control</t>
    </r>
    <r>
      <rPr>
        <sz val="11"/>
        <rFont val="Arial"/>
        <family val="2"/>
      </rPr>
      <t xml:space="preserve">
A measure that is used to maintain and/or modify risk.
</t>
    </r>
    <r>
      <rPr>
        <i/>
        <sz val="11"/>
        <rFont val="Arial"/>
        <family val="2"/>
      </rPr>
      <t>Consequence</t>
    </r>
    <r>
      <rPr>
        <sz val="11"/>
        <rFont val="Arial"/>
        <family val="2"/>
      </rPr>
      <t xml:space="preserve">
The outcome of an event affecting your entity's objectives.</t>
    </r>
  </si>
  <si>
    <r>
      <rPr>
        <i/>
        <sz val="11"/>
        <rFont val="Arial"/>
        <family val="2"/>
      </rPr>
      <t xml:space="preserve">
Likelihood
</t>
    </r>
    <r>
      <rPr>
        <sz val="11"/>
        <rFont val="Arial"/>
        <family val="2"/>
      </rPr>
      <t>The chance of something happening (this can be in general terms or in terms of mathematical probability).</t>
    </r>
    <r>
      <rPr>
        <i/>
        <sz val="11"/>
        <rFont val="Arial"/>
        <family val="2"/>
      </rPr>
      <t xml:space="preserve">
Risk management
C</t>
    </r>
    <r>
      <rPr>
        <sz val="11"/>
        <rFont val="Arial"/>
        <family val="2"/>
      </rPr>
      <t>oordinated activities to direct and control an organisation regarding risk.</t>
    </r>
    <r>
      <rPr>
        <i/>
        <sz val="11"/>
        <rFont val="Arial"/>
        <family val="2"/>
      </rPr>
      <t xml:space="preserve">
Risk appetite
</t>
    </r>
    <r>
      <rPr>
        <sz val="11"/>
        <rFont val="Arial"/>
        <family val="2"/>
      </rPr>
      <t>The amount (or range) of risk which is considered by the agency to be acceptable and justifiable. Across government, the risk appetite of individual agencies will differ depending upon the environment within which the agency operates.</t>
    </r>
    <r>
      <rPr>
        <i/>
        <sz val="11"/>
        <rFont val="Arial"/>
        <family val="2"/>
      </rPr>
      <t xml:space="preserve">
Risk tolerance
</t>
    </r>
    <r>
      <rPr>
        <sz val="11"/>
        <rFont val="Arial"/>
        <family val="2"/>
      </rPr>
      <t xml:space="preserve">Risk tolerance can be defined as the acceptable variance from the agency’s risk appetite boundaries. Agencies should develop processes to determine acceptable limitations and whether or not they are negotiable. </t>
    </r>
    <r>
      <rPr>
        <i/>
        <sz val="11"/>
        <rFont val="Arial"/>
        <family val="2"/>
      </rPr>
      <t xml:space="preserve">
Fraud</t>
    </r>
    <r>
      <rPr>
        <b/>
        <i/>
        <sz val="11"/>
        <rFont val="Arial"/>
        <family val="2"/>
      </rPr>
      <t xml:space="preserve">
</t>
    </r>
    <r>
      <rPr>
        <sz val="11"/>
        <rFont val="Arial"/>
        <family val="2"/>
      </rPr>
      <t>Dishonest activity causing actual or potential gain or loss to any person or organisation including theft of moneys or other property by persons internal and/or external to the entity and where/or where deception is used at the time, immediately before or immediately following the activity. It includes deliberate falsification, concealment, destruction or use of falsified documentation or the use of information or position for personal financial benefit. The conduct need not represent a breach of the criminal law.</t>
    </r>
    <r>
      <rPr>
        <i/>
        <sz val="11"/>
        <rFont val="Arial"/>
        <family val="2"/>
      </rPr>
      <t xml:space="preserve">
</t>
    </r>
    <r>
      <rPr>
        <b/>
        <i/>
        <sz val="11"/>
        <rFont val="Arial"/>
        <family val="2"/>
      </rPr>
      <t xml:space="preserve">
</t>
    </r>
    <r>
      <rPr>
        <i/>
        <sz val="11"/>
        <rFont val="Arial"/>
        <family val="2"/>
      </rPr>
      <t xml:space="preserve">Corruption
</t>
    </r>
    <r>
      <rPr>
        <sz val="11"/>
        <rFont val="Arial"/>
        <family val="2"/>
      </rPr>
      <t xml:space="preserve">Dishonest activity in which a person associated with an entity (e.g. public servant, contractor) acts contrary to the interests of the entity and abuses their position of trust in order to achieve personal advantage or advantage for another person/organisation. While conduct must be dishonest, similar to fraud the conduct does not need necessarily represent a breach of the law. </t>
    </r>
    <r>
      <rPr>
        <b/>
        <sz val="11"/>
        <rFont val="Arial"/>
        <family val="2"/>
      </rPr>
      <t xml:space="preserve">
</t>
    </r>
  </si>
  <si>
    <r>
      <t xml:space="preserve">Limitation: </t>
    </r>
    <r>
      <rPr>
        <sz val="11"/>
        <rFont val="Arial"/>
        <family val="2"/>
      </rPr>
      <t>this tool addresses both internal fraud and corruption within an entity and that perpetrated on an entity by external parties. It is not intended to address fraud against an individual (e.g. consumer fraud against public officers in their private lives).</t>
    </r>
  </si>
  <si>
    <t>Overview</t>
  </si>
  <si>
    <t xml:space="preserve">
</t>
  </si>
  <si>
    <t>Step 1 – Establish the context and identify risks</t>
  </si>
  <si>
    <r>
      <rPr>
        <b/>
        <sz val="10"/>
        <rFont val="Arial"/>
        <family val="2"/>
      </rPr>
      <t>Overview:</t>
    </r>
    <r>
      <rPr>
        <sz val="10"/>
        <rFont val="Arial"/>
        <family val="2"/>
      </rPr>
      <t xml:space="preserve">
Gather external information from multiple sources and identify all possible components of the business that could give rise to fraud risks that could impact the agency, program, or function. 
The risk management standard AS/NZS ISO 31000:2018, recognises that the first step in risk management is to establish the internal and external context of the environment in which your entity operates to achieve its objectives. The standard recommends various areas to consider when establishing context:
• external context – external environmental factors, contractual relationships, and stakeholder relationships and their expectations (e.g. community standards or expectations for a public service)
• organisational context – internal agency objectives, strategies, governance, culture, capabilities, information flows, and internal stakeholder relationships.</t>
    </r>
  </si>
  <si>
    <r>
      <t xml:space="preserve">The QAO's fraud risk susceptibility guide, originally published in </t>
    </r>
    <r>
      <rPr>
        <i/>
        <sz val="10"/>
        <rFont val="Arial"/>
        <family val="2"/>
      </rPr>
      <t xml:space="preserve">Fraud Management in Local Government </t>
    </r>
    <r>
      <rPr>
        <sz val="10"/>
        <rFont val="Arial"/>
        <family val="2"/>
      </rPr>
      <t>(Report 19: 2014–15), is a useful starting point for agencies to identify the factors that may increase their inherent risk of fraud.</t>
    </r>
  </si>
  <si>
    <t>The fraud susceptibility guide is attached in the tab:</t>
  </si>
  <si>
    <t>Fraud susceptibility</t>
  </si>
  <si>
    <r>
      <rPr>
        <b/>
        <sz val="10"/>
        <rFont val="Arial"/>
        <family val="2"/>
      </rPr>
      <t xml:space="preserve">
Approaches</t>
    </r>
    <r>
      <rPr>
        <sz val="10"/>
        <rFont val="Arial"/>
        <family val="2"/>
      </rPr>
      <t xml:space="preserve">
Resources or methods that agencies should consider when identifying fraud risks include:
• walkthroughs and inquiry of employees in functional roles
• risk workshops with business units (involve personnel with knowledge of operations and relevant internal controls)
• agency documents, such as the strategic and operational plans, performance reports, budgets, annual reports, and audit observations and recommendations 
• parliamentary reports and issues raised at committee hearings (e.g. inquiries into service delivery challenges in your sector)
• 'what-if' scenarios to seek reaction from stakeholders
• organisation structures and business unit descriptions 
• board and governance committee minutes
• existing risk registers
• fraud risk policies and plans of other public sector entities
• media reports and commentary, especially on sentinel reviews (e.g. Coaldrake Review of Culture and Accountability)
• undertaking brainstorming activities
• the use of surveys and questionnaires
• publicly available resources on public sector fraud from authoritative sources such as the Australian National Audit Office, Australian Institute of Criminology, and state audit and anti-corruption bodies.
Irrespective of the method the agency uses to identify the risks, it is vital that it uses relevant and up-to-date information, and that people with appropriate knowledge are involved in
the risk identification process.  
</t>
    </r>
    <r>
      <rPr>
        <b/>
        <sz val="10"/>
        <rFont val="Arial"/>
        <family val="2"/>
      </rPr>
      <t xml:space="preserve">Identify risks: </t>
    </r>
    <r>
      <rPr>
        <sz val="10"/>
        <rFont val="Arial"/>
        <family val="2"/>
      </rPr>
      <t>The table below provides some examples of functions, programs, or activities that are often assessed as having a high inherent risk of fraud. It also includes example potential fraud risks that can be identified for each of those functions, programs, or activities through your own preliminary assessment. N.B. This is not an exhaustive list and it will be necessary for you to identify the specific fraud risks in the context of your own entity.</t>
    </r>
  </si>
  <si>
    <t>Agency function, program, or activity</t>
  </si>
  <si>
    <t>Potential fraud risks</t>
  </si>
  <si>
    <t>Procurement</t>
  </si>
  <si>
    <t>• Fraudulent procurement by employee/contractor
• Fraudulent procurement practices by vendors
• Fraudulent influence by employee on panel arrangements/preferred supplier lists
• Fraudulent contract management by employee
• Deliberately over-ordering resources to use the surplus for personal gain</t>
  </si>
  <si>
    <t>Finance</t>
  </si>
  <si>
    <t>• Fraudulent use of corporate card
• Fraudulent invoice requesting payment to false bank details
• Misappropriation of cash
• Misusing cab charge vouchers for personal use or profit
• Seeking to award a grant outside the terms of the agreement and conditions for personal benefit
• Claims for reimbursement for non work-related expenses</t>
  </si>
  <si>
    <t>Human Resources</t>
  </si>
  <si>
    <t xml:space="preserve">• Nepotism in recruitment and selection processes
• Corruption in promotion process
• Bias against an applicant in recruitment and selection processes
• Deliberate manipulation of recruitment selection panels
• Fraudulent deception by applicant in recruitment and selection processes
• Management knowingly concealing the corrupt conduct of subordinate employees
</t>
  </si>
  <si>
    <t>Payroll</t>
  </si>
  <si>
    <t>• Fraudulent recording of overtime, allowances, penalties, leave taken
• Fraudulent manipulation of the rostering process
• Inappropriate changes to master files
• Claims for study assistance</t>
  </si>
  <si>
    <t>Misappropriation</t>
  </si>
  <si>
    <t>• Misappropriation of materials for private use or sale
• Misappropriation of motor vehicles for private use or sale
• Manipulation of public auction or public tender process for disposal of assets</t>
  </si>
  <si>
    <t>Reporting</t>
  </si>
  <si>
    <t>• Fraudulent operational reporting by management
• Fraudulent reporting to meet KPIs
• Fraudulent reporting to meet government imposed FTE limits
• Manipulation of financial results (e.g. non accrual of expenses at year end to improve performance or over accrual to spend budget)
• Manipulation of financial results to spend the allocated budget</t>
  </si>
  <si>
    <t>Information</t>
  </si>
  <si>
    <t xml:space="preserve">• Fraudulent disclosure of confidential information by an active or terminated employee for personal gain
• Fraudulent disclosure of politically sensitive information 
• Fraudulent disposal of information to enable a cover up
</t>
  </si>
  <si>
    <t>Outcome</t>
  </si>
  <si>
    <t xml:space="preserve">Once this step is completed, you should have at minimum a list of fraud and corruption risks for your entity's key functions, programs, or activities. The next steps are to evaluate these risks 
using your entity's accepted risk model. </t>
  </si>
  <si>
    <t>Step 2 – Develop/update fraud risk rating criteria for assessment</t>
  </si>
  <si>
    <r>
      <rPr>
        <b/>
        <sz val="10"/>
        <rFont val="Arial"/>
        <family val="2"/>
      </rPr>
      <t>Guidance:</t>
    </r>
    <r>
      <rPr>
        <sz val="10"/>
        <rFont val="Arial"/>
        <family val="2"/>
      </rPr>
      <t xml:space="preserve">
After the fraud risk identification process, agencies should rate their inherent fraud risks using their fraud risk criteria. A risk matrix should combine the likelihood of the risk occurring, and the consequence should such a risk occur, to result in the overall risk rating for treating and/or monitoring the risk.
Parameters should be set for each likelihood and consequence in an agency’s risk matrix. For example, an agency may classify the likelihood of a risk occurring as unlikely on a simple matrix if it is expected to occur less than 5 per cent of the time, or once in a year. The agency should review the matrix with the internal and external environments to determine the relevance to the risks the agency identified. Agencies should ensure that all risks are analysed using the same risk criteria.
Agencies may also consider developing a matrix for each division, branch, work unit, program and/or project. Alternatively, an agency may define the consequences into various risk categories, such as financial risks, occupational health and safety risks, political risks, and so on. The agency would then provide a quantitative and/or qualitative descriptor for each consequence. For example, a financial risk category may define an extreme consequence as a financial loss greater than $1 million, or the loss of a business operation.
</t>
    </r>
    <r>
      <rPr>
        <b/>
        <sz val="10"/>
        <rFont val="Arial"/>
        <family val="2"/>
      </rPr>
      <t>Complete the following risk rating criteria tables. We have provided example risk matrices below. N.B. Queensland Treasury's G</t>
    </r>
    <r>
      <rPr>
        <b/>
        <i/>
        <sz val="10"/>
        <rFont val="Arial"/>
        <family val="2"/>
      </rPr>
      <t>uide to Risk Management</t>
    </r>
    <r>
      <rPr>
        <b/>
        <sz val="10"/>
        <rFont val="Arial"/>
        <family val="2"/>
      </rPr>
      <t xml:space="preserve"> advises that ‘agencies are strongly encouraged to develop an appropriate analysis system for their individual circumstances'.</t>
    </r>
    <r>
      <rPr>
        <sz val="10"/>
        <rFont val="Arial"/>
        <family val="2"/>
      </rPr>
      <t xml:space="preserve">
It is important that agencies determine the level of detail that will be appropriate for their circumstances and ensure they develop a risk management system that meets their needs and is within their capabilities. </t>
    </r>
  </si>
  <si>
    <t>Example: 5 x 5 risk matrix, appropriate for most entities.</t>
  </si>
  <si>
    <t>INHERENT</t>
  </si>
  <si>
    <t>LIKELIHOOD</t>
  </si>
  <si>
    <t>RISK RATING</t>
  </si>
  <si>
    <t>Rare</t>
  </si>
  <si>
    <t>Unlikely</t>
  </si>
  <si>
    <t>Possible</t>
  </si>
  <si>
    <t>Likely</t>
  </si>
  <si>
    <t>Almost certain</t>
  </si>
  <si>
    <t>CONSEQUENCE</t>
  </si>
  <si>
    <t>High</t>
  </si>
  <si>
    <t>Extreme</t>
  </si>
  <si>
    <t>Catastrophic</t>
  </si>
  <si>
    <t>Medium</t>
  </si>
  <si>
    <t>Major</t>
  </si>
  <si>
    <t>Moderate</t>
  </si>
  <si>
    <t>Low</t>
  </si>
  <si>
    <t>Minor</t>
  </si>
  <si>
    <t>Insignificant</t>
  </si>
  <si>
    <t xml:space="preserve">Example: simpler 3 x 3 risk matrix </t>
  </si>
  <si>
    <t>While the 5 x 5 risk matrix above is commonly used by Queensland entities, in some circumstances it may be appropriate to use a simpler 3 x 3 risk matrix. This may be the case where the activity being assessed is well understood, not complex, is not subject to externalities, and where management is aware and comfortable with a less granular risk assessment approach.</t>
  </si>
  <si>
    <t>INHERENT RISK RATING</t>
  </si>
  <si>
    <t>Significant</t>
  </si>
  <si>
    <t>Once each of the fraud risks have been assigned an inherent risk rating, the next steps (refer steps 3 and 4) involve considering the application of internal controls to arrive at a residual risk rating for each risk and to determine next steps. Below is an example matrix of how this looks.</t>
  </si>
  <si>
    <t>RESIDUAL</t>
  </si>
  <si>
    <t>High – escalate to management</t>
  </si>
  <si>
    <t>Extreme – escalate to management</t>
  </si>
  <si>
    <t xml:space="preserve">Medium – review controls and assess action required </t>
  </si>
  <si>
    <t>Low – controlled</t>
  </si>
  <si>
    <r>
      <t xml:space="preserve">Step 4 </t>
    </r>
    <r>
      <rPr>
        <b/>
        <sz val="14"/>
        <color theme="0"/>
        <rFont val="Arial"/>
        <family val="2"/>
      </rPr>
      <t>–</t>
    </r>
    <r>
      <rPr>
        <b/>
        <sz val="14"/>
        <color theme="0"/>
        <rFont val="Arial Narrow"/>
        <family val="2"/>
      </rPr>
      <t xml:space="preserve"> Documenting controls</t>
    </r>
  </si>
  <si>
    <r>
      <rPr>
        <b/>
        <sz val="10"/>
        <rFont val="Arial"/>
        <family val="2"/>
      </rPr>
      <t>Guidance:</t>
    </r>
    <r>
      <rPr>
        <sz val="10"/>
        <rFont val="Arial"/>
        <family val="2"/>
      </rPr>
      <t xml:space="preserve">
</t>
    </r>
    <r>
      <rPr>
        <b/>
        <sz val="10"/>
        <color rgb="FF363F7C"/>
        <rFont val="Arial"/>
        <family val="2"/>
      </rPr>
      <t>Determine the inherent risk of each fraud risk, starting with an assessment of the consequence as well as the likelihood of the risk occurring. We have provided some examples below</t>
    </r>
    <r>
      <rPr>
        <sz val="10"/>
        <color rgb="FF363F7C"/>
        <rFont val="Arial"/>
        <family val="2"/>
      </rPr>
      <t>.</t>
    </r>
    <r>
      <rPr>
        <sz val="10"/>
        <rFont val="Arial"/>
        <family val="2"/>
      </rPr>
      <t xml:space="preserve"> The risk analysis process flows in logical order from left to right across the table.  
Your entity will use its accepted risk matrices (examples from Step 2) in the analysis of consequence and likelihood to determine its inherent risk rating, and then its residual risk rating when relevant controls are considered. Queensland Treasury's </t>
    </r>
    <r>
      <rPr>
        <i/>
        <sz val="10"/>
        <rFont val="Arial"/>
        <family val="2"/>
      </rPr>
      <t xml:space="preserve">Guide to Risk Management </t>
    </r>
    <r>
      <rPr>
        <sz val="10"/>
        <rFont val="Arial"/>
        <family val="2"/>
      </rPr>
      <t xml:space="preserve">highlights the advantages of this 2-step approach is that it assists management to identify excessive or ineffective controls and ensures management is aware of the entity's exposure of the control fails.
N.B. The table below uses a 5 x 5 risk matrix to determine inherent consequence and inherent likelihood to develop an overall inherent risk rating.
</t>
    </r>
  </si>
  <si>
    <r>
      <rPr>
        <b/>
        <sz val="10"/>
        <rFont val="Arial"/>
        <family val="2"/>
      </rPr>
      <t>Guidance:</t>
    </r>
    <r>
      <rPr>
        <sz val="10"/>
        <rFont val="Arial"/>
        <family val="2"/>
      </rPr>
      <t xml:space="preserve">
</t>
    </r>
    <r>
      <rPr>
        <b/>
        <sz val="10"/>
        <color rgb="FF1F497D"/>
        <rFont val="Arial"/>
        <family val="2"/>
      </rPr>
      <t>Identify internal controls in place to help mitigate the fraud risks.</t>
    </r>
    <r>
      <rPr>
        <sz val="10"/>
        <rFont val="Arial"/>
        <family val="2"/>
      </rPr>
      <t xml:space="preserve">
Agencies should periodically assess their internal controls to confirm their effectiveness and the accuracy of their residual risk ratings. Assessing controls should include:
• enquiring with their employees to identify gaps in the controls they are executing
• testing the controls to assess their implementation and effectiveness.
The results of an agency's enquiries and testing can confirm their recorded residual risk or alert them to the need for additional fraud risk treatments. 
</t>
    </r>
  </si>
  <si>
    <t>Review controls</t>
  </si>
  <si>
    <t>Fraud type (optional)</t>
  </si>
  <si>
    <t>Agency function or activity</t>
  </si>
  <si>
    <t>Risk #</t>
  </si>
  <si>
    <t>Function/activity</t>
  </si>
  <si>
    <t>Risk title</t>
  </si>
  <si>
    <t>Risk description</t>
  </si>
  <si>
    <t>Inherent consequence</t>
  </si>
  <si>
    <t>Inherent likelihood</t>
  </si>
  <si>
    <t>Inherent rating</t>
  </si>
  <si>
    <t>Risk owner</t>
  </si>
  <si>
    <t>Inherent rating value</t>
  </si>
  <si>
    <t>Control reference</t>
  </si>
  <si>
    <t>Control owner</t>
  </si>
  <si>
    <t>Mitigating controls</t>
  </si>
  <si>
    <t>Control review date (refer to Review controls tab)</t>
  </si>
  <si>
    <t>Control review conclusion</t>
  </si>
  <si>
    <t>Residual risk description</t>
  </si>
  <si>
    <t>Residual Rating value</t>
  </si>
  <si>
    <t>Residual rating and actions required</t>
  </si>
  <si>
    <t>Indirect employee</t>
  </si>
  <si>
    <t>Fraudulent procurement by employees or contractors</t>
  </si>
  <si>
    <t xml:space="preserve">Employees make procurement decisions for high-value work on a regular basis. 
Risk that employees fraudulently:
• manipulate the value of or add to an existing approved purchase order 
• split purchases to levels below delegation to avoid the procurement team's oversight 
• seek inappropriate exemptions to the tendering processes for purchases 
• fraudulently manipulate or misstate vendor quotes to disguise larger purchases.
</t>
  </si>
  <si>
    <t>4. Major</t>
  </si>
  <si>
    <t>3. Possible</t>
  </si>
  <si>
    <t>3. High</t>
  </si>
  <si>
    <t>AO6 Procurement Officer – Peter Neville</t>
  </si>
  <si>
    <t>1
2</t>
  </si>
  <si>
    <t>AO5 Procurement Officer – Tom Smith
Director, Finance – Neil Diamond</t>
  </si>
  <si>
    <t xml:space="preserve">Procurement delegation manual in place. An approving officers approval of procurement is required prior to a purchase order being released in SAP. 
Monthly cost centre monitoring completed and signed off by cost centre managers and returned to finance to explain unexpected variances. </t>
  </si>
  <si>
    <t>Effective</t>
  </si>
  <si>
    <t>Residual risk that employees:
• split purchases to levels below delegation to avoid the procurement team's oversight 
• seek inappropriate exemptions to the tendering processes for purchases.</t>
  </si>
  <si>
    <t>2. Medium – mitigating action required</t>
  </si>
  <si>
    <t>Supplier</t>
  </si>
  <si>
    <t>Fraudulent procurement practices by suppliers, e.g. tenderer collusion/bid-rigging by suppliers/providers</t>
  </si>
  <si>
    <t>A pool of suppliers may bid for multiple high-value jobs with the entity over time. 
High-value and frequent purchasing by an entity from the same pool of suppliers increases the risk that:
• there is collusion amongst suppliers to coordinate tender submissions and deliberately favour one specific supplier in return for a share of the financial benefit derived by the successful supplier
• to maximise the chances of success, a supplier enters a 'cover bid' for a tender from a linked company without declaring the linked ownership of the competing company.</t>
  </si>
  <si>
    <t>2. Unlikely</t>
  </si>
  <si>
    <t>2. Medium</t>
  </si>
  <si>
    <t>1. Low – in control</t>
  </si>
  <si>
    <t>Fraudulent influence by employee on companies included in panel arrangements</t>
  </si>
  <si>
    <t>Entities may use a significant number of different panel arrangements to streamline the procurement process for frequent purchases.
Risk that an employee fraudulently influences decisions to include related vendors on panels.</t>
  </si>
  <si>
    <t>3. Moderate</t>
  </si>
  <si>
    <t>Fraudulent contract management by employee</t>
  </si>
  <si>
    <t>Employees manage ongoing contracts with suppliers. 
Risk that employee engages in fraudulent management of contracts, including: 
• false claims for service delivery or construction completed
• approval of fraudulent variances in construction costs
• authorising false invoices 
• agreeing to pay invoices and amounts earlier than required 
• waiving supplier liability or obligations under a contract
• improperly modifying contract terms (e.g. unauthorised extension of contract deadline)
• fraudulent supplier performance feedback.</t>
  </si>
  <si>
    <t>Direct employee</t>
  </si>
  <si>
    <t>Fraudulent use of corporate cards</t>
  </si>
  <si>
    <t xml:space="preserve">Issues credit cards for business transactions. 
Risk that employee uses their corporate credit card:
• for personal purchases and claims as business expenditure
or 
• for procurement for the purpose of circumventing the procurement manual process.
</t>
  </si>
  <si>
    <t>4. Likely</t>
  </si>
  <si>
    <t xml:space="preserve">Fraudulent recording of time worked to increase overtime and other variable payments
</t>
  </si>
  <si>
    <t>Operational employees often receive a relatively high proportion of their pay in overtime. Where an entity operates with significant geographical dispersion of the workforce, there is less capacity for supervision of work performed and time recorded.
Risk that employees submit falsified records or do not submit documentation to correctly state hours worked to increase remuneration, including: 
• overstating hours worked to claim overtime 
• not recording time off during a day 
• claiming allowances.</t>
  </si>
  <si>
    <t>Fraudulent manipulation of the rostering process</t>
  </si>
  <si>
    <t xml:space="preserve">Operational employees receive a relatively high proportion of their pay in overtime. With significant geographical dispersion of the workforce, there is less capacity for supervision of work performed and time recorded.
Risk that employees: 
• routinely volunteer for/request work which attracts higher rates, e.g. allowances or penalty rates and then take fraudulent sick leave during ordinary pay shifts
• collude with colleagues and supervisors to create rosters which maximise the amount of overtime pay. </t>
  </si>
  <si>
    <t xml:space="preserve">Fraudulent changes to employee master data </t>
  </si>
  <si>
    <t xml:space="preserve">An entity often processes its own master data changes to payroll details. 
Risk that employees submit fraudulent or do not submit forms to make changes to employee master data records, including:
• creating a fictional employee
• increasing their own salary rates or position 
• increasing the salaries and wages of another employee.
Risk that payroll officers collude with other employees to process and approve master data changes. </t>
  </si>
  <si>
    <t>Fraudulently claim for assistance or leave for study undertaken</t>
  </si>
  <si>
    <t xml:space="preserve">An entity often pays for or reimburses employees' training or study costs that are directly relevant to their role. 
Risk that employees receive assistance or leave for study:
• they did not undertake
• where they misrepresented the nature of the study or training 
• where they did not pass the subject/course.
</t>
  </si>
  <si>
    <t>2. Minor</t>
  </si>
  <si>
    <t>Asset management</t>
  </si>
  <si>
    <t xml:space="preserve">Employee misappropriates assets </t>
  </si>
  <si>
    <t xml:space="preserve">Employees are often responsible for a large number of operational assets/equipment and other materials that may be valuable to employees and external parties including office equipment, general goods, plant and machinery, or scrap materials. 
Risk that employees steal or lend assets for personal gain.  </t>
  </si>
  <si>
    <t xml:space="preserve">Employee misappropriates use of motor vehicles </t>
  </si>
  <si>
    <t xml:space="preserve">Entities may own and operate a large and diverse fleet of motor vehicles made up of a large range of makes and models.
Risk that employees misappropriate the use of operational vehicles for non business-related travel or to enter private transactions with members of the public/business owners. </t>
  </si>
  <si>
    <t>Customer</t>
  </si>
  <si>
    <t xml:space="preserve">Fraudulent invoice requesting payment to false bank details
</t>
  </si>
  <si>
    <t xml:space="preserve">An entity makes high-value and ongoing payments to vendors. 
Risk that an external scammer or employee submits false documentation to have bank details of regular vendors changed and then submits a fake invoice to be paid to the fraudulent bank account. </t>
  </si>
  <si>
    <t>Human resources</t>
  </si>
  <si>
    <t>Nepotism in recruitment and selection processes</t>
  </si>
  <si>
    <t>Employees involved in recruitment decisions may be related to, or friends with, one of the applicants for a position.
Risk that the employee uses their position to influence the outcomes of the recruitment processes to favour a related party.</t>
  </si>
  <si>
    <t>Corruption in internal promotion process</t>
  </si>
  <si>
    <t>Employee involved in internal promotion decisions may have a conflict or personal interest in an employee being promoted or held back. 
Risk that the employee uses their position to influence the outcomes of the internal promotions due to a conflict of interest, kickbacks, or bribes from a promoted employee.</t>
  </si>
  <si>
    <t>Fraudulent operational reporting by management</t>
  </si>
  <si>
    <t>Management may have a performance element in their pay or come under significant political or other external pressure to achieve certain operational outcomes.
Risk that management fraudulently manipulates or pressures subordinates to manipulate reporting to achieve the performance outcomes.</t>
  </si>
  <si>
    <t>Fraudulent reporting to meet government-imposed FTE limits</t>
  </si>
  <si>
    <t xml:space="preserve">Management may be required to maintain FTE level in accordance with the government's policies to limit the growth of the public service. 
Risk that management manipulates reporting to understate the growth of FTEs during a reporting period. </t>
  </si>
  <si>
    <t>Manipulation of financial information to present a better financial result</t>
  </si>
  <si>
    <t xml:space="preserve">Management may face pressure to report a balanced budget or show progress in reducing expenditure over a reporting period. 
Risk that management fraudulently manipulates financial reporting to achieve desired outcomes, e.g. understatement of accrued expenses at year end.
</t>
  </si>
  <si>
    <t>3. High – escalate to management</t>
  </si>
  <si>
    <t>Claims for reimbursement for non work-related expenses</t>
  </si>
  <si>
    <t xml:space="preserve">Risk that employee applies for reimbursement of non work-related expenses. </t>
  </si>
  <si>
    <t>1. Low</t>
  </si>
  <si>
    <t>False WorkCover claims by employees</t>
  </si>
  <si>
    <t xml:space="preserve">Employees may suffer a physical or mental injury that is directly related to their workplace. 
Risk that employees make fraudulent claims to WorkCover for compensation of lost wages and expenses and fraudulent use of sick leave for reported injuries sustained at work.
</t>
  </si>
  <si>
    <t>Deliberately over-ordering resources to use the surplus for personal gain</t>
  </si>
  <si>
    <t xml:space="preserve">Employees have the opportunity to change the volume of an order from a regular supplier. 
Risk that an employee deliberately over orders goods from regular suppliers to use the surplus goods ordered for personal gain. </t>
  </si>
  <si>
    <t>Misusing cabcharge vouchers for personal use or profit</t>
  </si>
  <si>
    <t xml:space="preserve">Employees have the opportunity to use cabcharge vouchers to enable work-related travel. 
Risk that an employee fraudulently uses cabcharge vouchers for personal trips or on-sells Cabcharge vouchers for personal gain. </t>
  </si>
  <si>
    <t>1. Insignificant</t>
  </si>
  <si>
    <t>Seeking to award a grant outside the terms of the agreement and conditions for personal benefit</t>
  </si>
  <si>
    <t xml:space="preserve">Employees may have delegated authority to award grants which fund third parties. 
Risk that an employee approves grants where the grantee did not meet criteria or was not the most meritorious applicant for bribes or kickbacks.
</t>
  </si>
  <si>
    <t>Deliberate manipulation of recruitment selection panels</t>
  </si>
  <si>
    <t>Selection panels are chosen by management or other delegated authorities to assess candidates in recruitment decisions. 
Risk that a selection committee or other authority appoints members to the selection panel whom they can influence in order to ensure their favoured and less-meritorious candidate will be selected.</t>
  </si>
  <si>
    <t>1. Rare</t>
  </si>
  <si>
    <t>Fraudulent deception by applicant in recruitment and selection processes</t>
  </si>
  <si>
    <t>Applications for advertised positions may require a minimum level of qualifications or experience for an applicant to be considered.
Risk that an employee or an applicant for an advertised position falsifies qualifications or employment history or references to enhance their prospects of securing the position.</t>
  </si>
  <si>
    <t>Management knowingly concealing the corrupt conduct of subordinate employees</t>
  </si>
  <si>
    <t xml:space="preserve">Management may observe or be provided with information that indicates corrupt conduct of a subordinate employee. 
Risk that management chooses to ignore or conceal the behaviour of a subordinate employee in order to protect themselves or the employee from the consequences of the behaviour being exposed. </t>
  </si>
  <si>
    <t>Information security/storage</t>
  </si>
  <si>
    <t>Fraudulent disclosure of confidential information by an active or terminated employee</t>
  </si>
  <si>
    <t xml:space="preserve">Terminated or current employees may have ongoing access to or may have stored confidential information during their employment. 
Risk that a former employee supplies confidential information to a new/potential new employer, related party, or colluding agent for personal gain. </t>
  </si>
  <si>
    <t>Fraudulent disposal of information to enable a cover up</t>
  </si>
  <si>
    <t>Employees that have engaged in corrupt or fraudulent behaviour may have privileged access required to delete or destroy documentation and evidence.
Risk that an employee destroys financial or administrative written or electronic records to cover their own corrupt activities.</t>
  </si>
  <si>
    <t>Step 5 – Evaluation and treatment</t>
  </si>
  <si>
    <r>
      <rPr>
        <b/>
        <sz val="10"/>
        <rFont val="Arial"/>
        <family val="2"/>
      </rPr>
      <t xml:space="preserve">Guidance: </t>
    </r>
    <r>
      <rPr>
        <sz val="10"/>
        <rFont val="Arial"/>
        <family val="2"/>
      </rPr>
      <t xml:space="preserve">
</t>
    </r>
    <r>
      <rPr>
        <b/>
        <sz val="10"/>
        <rFont val="Arial"/>
        <family val="2"/>
      </rPr>
      <t xml:space="preserve">
Part A) Evaluation</t>
    </r>
    <r>
      <rPr>
        <sz val="10"/>
        <rFont val="Arial"/>
        <family val="2"/>
      </rPr>
      <t xml:space="preserve">
For those residiual risks identified in Steps 3 and 4 that require an action, the entity should evaluate to determine the priority for treatment, the strategies for treatment, and the time frame for implementation. </t>
    </r>
    <r>
      <rPr>
        <b/>
        <sz val="10"/>
        <color rgb="FF363F7C"/>
        <rFont val="Arial"/>
        <family val="2"/>
      </rPr>
      <t xml:space="preserve">Evaluate the priority for managing each fraud risk by comparing the residual level of risk against the risk appetite or target risk of the entity (refer definitions in </t>
    </r>
    <r>
      <rPr>
        <b/>
        <i/>
        <sz val="10"/>
        <color rgb="FF363F7C"/>
        <rFont val="Arial"/>
        <family val="2"/>
      </rPr>
      <t>Guidance</t>
    </r>
    <r>
      <rPr>
        <b/>
        <sz val="10"/>
        <color rgb="FF363F7C"/>
        <rFont val="Arial"/>
        <family val="2"/>
      </rPr>
      <t xml:space="preserve">), as established earlier in the risk management process. </t>
    </r>
    <r>
      <rPr>
        <sz val="10"/>
        <rFont val="Arial"/>
        <family val="2"/>
      </rPr>
      <t xml:space="preserve">
</t>
    </r>
    <r>
      <rPr>
        <b/>
        <sz val="10"/>
        <rFont val="Arial"/>
        <family val="2"/>
      </rPr>
      <t>Part B) Treatment</t>
    </r>
    <r>
      <rPr>
        <sz val="10"/>
        <rFont val="Arial"/>
        <family val="2"/>
      </rPr>
      <t xml:space="preserve">
</t>
    </r>
    <r>
      <rPr>
        <b/>
        <sz val="10"/>
        <color rgb="FF363F7C"/>
        <rFont val="Arial"/>
        <family val="2"/>
      </rPr>
      <t>Once analysed and evaluated, identify and outline the rationale for the appropriate risk treatments to reach the target overall risk rating</t>
    </r>
    <r>
      <rPr>
        <sz val="10"/>
        <color rgb="FF363F7C"/>
        <rFont val="Arial"/>
        <family val="2"/>
      </rPr>
      <t xml:space="preserve">. </t>
    </r>
    <r>
      <rPr>
        <b/>
        <sz val="10"/>
        <color rgb="FF363F7C"/>
        <rFont val="Arial"/>
        <family val="2"/>
      </rPr>
      <t xml:space="preserve">Any actions taken to address a risk become part of the agency's internal controls. </t>
    </r>
    <r>
      <rPr>
        <sz val="10"/>
        <rFont val="Arial"/>
        <family val="2"/>
      </rPr>
      <t xml:space="preserve">
Risk treatment options include: 
•  avoiding the risk by deciding not to start or discontinue with the activity that gives rise to the risk (e.g. ceasing to deliver a funded program because the fraud risk cannot be mitigated to an acceptable level)
•  taking or increasing the risk in order to pursue an opportunity (e.g. where the government or your entity is a provider of last resort for a service and public demand can only be met by your entity)
•  changing the likelihood (e.g. introduce preventive controls to limit the possibility of an undesireable outcome being realised)
•  changing the consequences (e.g. introduction of detective controls for early warning to limit the damage of any fraud in a program – this can be diffcult to achieve for public sector entities given limits on what is controllable)
•  sharing the risk (e.g. through use of contracts with providers, buying insurance to offset any potential losses – there may be limited scope for public sector entities to share/transfer risk for multi-agency or whole-of-government programs)
•  retaining the risk by informed decision (e.g. ensuring executive decision-makers have visibility of the possible consequences).
When determining the most appropriate treatment option in relation to risks, agencies should consider the following: 
• There should be a balance between the costs and efforts involved in implementing the option against the benefits derived. Apart from the most extreme undesirable outcome (such as loss of human life), it is generally sufficient to design controls to give a reasonable level of assurance that the likely loss will be within the agency’s risk appetite. 
• As well as considering financial costs, agencies may also need to take into account the political, environmental, or social costs and benefits. 
• Stakeholders' values and perceptions and the most appropriate ways to communicate with them should be considered, and where risk treatment options can impact on risk elsewhere in the agency or with stakeholders they should be involved in determining the treatment. 
• Risk treatment itself can introduce risks, for example, the failure or ineffectiveness of the risk treatment measures, or the introduction of secondary risks that will also need to be assessed, evaluated, and treated. 
Once a treatment option has been chosen: 
• outline the details of the risk treatment option
• assign a treatment owner
• assign a due date for implementation
• assign a date to review the effectiveness of the treatment.
</t>
    </r>
    <r>
      <rPr>
        <b/>
        <sz val="10"/>
        <color rgb="FF363F7C"/>
        <rFont val="Arial"/>
        <family val="2"/>
      </rPr>
      <t>Once reviewed, update Step 4 if the residual risk treatment is going to operate as an ongoing control.</t>
    </r>
    <r>
      <rPr>
        <sz val="10"/>
        <rFont val="Arial"/>
        <family val="2"/>
      </rPr>
      <t xml:space="preserve">
</t>
    </r>
  </si>
  <si>
    <t>Risk reference</t>
  </si>
  <si>
    <t>Fraud risk description – residual</t>
  </si>
  <si>
    <t>Residual likelihood</t>
  </si>
  <si>
    <t>Residual rating</t>
  </si>
  <si>
    <t>Planned risk treatment</t>
  </si>
  <si>
    <t>Treatment owner</t>
  </si>
  <si>
    <t>Implementation date</t>
  </si>
  <si>
    <t>Review date</t>
  </si>
  <si>
    <t>Treatment review conclusion</t>
  </si>
  <si>
    <t>Fortnightly data analysis of AP transactions to: 
• detect split purchases
• detect delegation exceptions (e.g. lack of segregation of duties)
• detect significant invoices not linked to purchase orders.</t>
  </si>
  <si>
    <t>AO6 Data analyst – Jane Smith</t>
  </si>
  <si>
    <t xml:space="preserve">If effective, include as an ongoing control in step 4. 
If not effective, review the need for a new or revised treatment. </t>
  </si>
  <si>
    <t>Fraud and corruption incidents register</t>
  </si>
  <si>
    <r>
      <t xml:space="preserve">The Australian Standard AS 8001:2021 </t>
    </r>
    <r>
      <rPr>
        <i/>
        <sz val="10"/>
        <rFont val="Arial"/>
        <family val="2"/>
      </rPr>
      <t>Fraud and corruption control</t>
    </r>
    <r>
      <rPr>
        <sz val="10"/>
        <rFont val="Arial"/>
        <family val="2"/>
      </rPr>
      <t xml:space="preserve"> requires that senior management should have knowledge of the fraud and corruption events in their entities and how the entity dealt with the matters in terms of disciplinary action and internal control enhancement. This information is to be recorded in a fraud and corruption event register.
Section 16 of the Financial and Performance Management Standard 2019 states that where a government department's/statutory body's accountable officer becomes aware of a loss of its property:
The accountable officer or statutory body needs to keep a record of details relating to the loss, including:
• description of the property and its value
• reason for the loss
• action taken about the loss, to remedy or obtain reimbursement
• details of approval for writing off the loss, if relevant.
If the loss is material, the accountable officer or statutory body needs to notify the following – as soon as practicable but within 6 months – of a fraud incident:
• the appropriate minister
• Auditor-General
• police officer or Crime and Corruption Commission (CCC).
The agency should link fraud incidents to existing or new fraud risks and incorporate any new information from the fraud attempted or committed into its risk and controls assessments. Below is an example of a fraud incident register. QAO's website at www.qao.qld.gov.au/losses has an online form where entities can notify the Auditor-General of reportable losses.</t>
    </r>
  </si>
  <si>
    <t>Fraud incident #</t>
  </si>
  <si>
    <t>Link to fraud risk reference</t>
  </si>
  <si>
    <t>Control refence</t>
  </si>
  <si>
    <t>Date of incident</t>
  </si>
  <si>
    <t>Fraud prevented?</t>
  </si>
  <si>
    <t>Reason for the loss</t>
  </si>
  <si>
    <t>Consequence</t>
  </si>
  <si>
    <t>If material, notify relevant stakeholders</t>
  </si>
  <si>
    <t>Procurement 1</t>
  </si>
  <si>
    <t>No</t>
  </si>
  <si>
    <t xml:space="preserve">Collusion between procurement officer and suppliers of operational equipment for kickbacks. </t>
  </si>
  <si>
    <t xml:space="preserve">Financial impact: 
Purchases in question are greater than $xxx xxx.
Reputational impact: 
Minister has to intervene and take action. 
</t>
  </si>
  <si>
    <t xml:space="preserve">Notified minister (14/7/23)
Notified police (14/7/23)
Notified CCC (14/7/23)
</t>
  </si>
  <si>
    <r>
      <rPr>
        <b/>
        <sz val="10"/>
        <rFont val="Arial"/>
        <family val="2"/>
      </rPr>
      <t>Guidance:</t>
    </r>
    <r>
      <rPr>
        <sz val="10"/>
        <rFont val="Arial"/>
        <family val="2"/>
      </rPr>
      <t xml:space="preserve">
Agencies should periodically assess their internal controls to confirm their effectiveness and the accuracy of their residual risk ratings. Assessing controls should include:
• enquiring with their employees to identify gaps in the controls they are executing
• testing the controls to assess their implementation and effectiveness.
</t>
    </r>
  </si>
  <si>
    <t>Controls</t>
  </si>
  <si>
    <t>Fraud risk</t>
  </si>
  <si>
    <t>Control ref</t>
  </si>
  <si>
    <t>Owner</t>
  </si>
  <si>
    <t>Description</t>
  </si>
  <si>
    <t>Describe review type</t>
  </si>
  <si>
    <t>Result</t>
  </si>
  <si>
    <t>Reference</t>
  </si>
  <si>
    <t>Impact on residual risk rating</t>
  </si>
  <si>
    <t>AO5 Procurement Officer – Tom Smith</t>
  </si>
  <si>
    <t xml:space="preserve">Procurement delegations in place for final approval of delegations prior to purchase order being raised. </t>
  </si>
  <si>
    <t xml:space="preserve">1. Confirm procurement delegations are up to date (reviewed and approved in the last 6 months).
2. Sampled 15 approved purchase orders and check that delegations were appropriately applied for approval prior to purchase. </t>
  </si>
  <si>
    <t xml:space="preserve">No impact. </t>
  </si>
  <si>
    <t>Finance Director – Neil Diamond</t>
  </si>
  <si>
    <t xml:space="preserve">Monthly cost centre monitoring completed and signed off by cost centre managers and returned to finance to explain unexpected variances. </t>
  </si>
  <si>
    <t>1. Enquired with a sample of cost centre managers using a questionnaire about their monthly cost monitoring processes.
2.  Reviewed appropriate sign off of monthly cost centre manager reporting packs.</t>
  </si>
  <si>
    <t>Instructions to use and update example graphs</t>
  </si>
  <si>
    <r>
      <t xml:space="preserve">Monitoring and analysing fraud risks and discussing the results in key governance committees is an important part of any robust approach to fraud risk management. It provides an opportunity for agencies to:
▪ ensure that nominated controls and treatments are operating effectively
▪ assess if fraud risks are being over- or under-controlled
▪ identify emerging fraud risks
▪ understand an agency's potential fraud risk exposure.
Agencies may wish to develop dashboards for management to gain a snapshot of the fraud risk assessments, control testing, and profile of the fraud risks by function in the entity. We have developed 2 potential graphs below.
</t>
    </r>
    <r>
      <rPr>
        <sz val="10"/>
        <color rgb="FF363F7C"/>
        <rFont val="Arial"/>
        <family val="2"/>
      </rPr>
      <t xml:space="preserve">
</t>
    </r>
    <r>
      <rPr>
        <b/>
        <sz val="10"/>
        <color rgb="FF363F7C"/>
        <rFont val="Arial"/>
        <family val="2"/>
      </rPr>
      <t xml:space="preserve">For instructions to update and use the graphs below, refer to columns L to S. </t>
    </r>
    <r>
      <rPr>
        <sz val="10"/>
        <rFont val="Arial"/>
        <family val="2"/>
      </rPr>
      <t xml:space="preserve">
</t>
    </r>
  </si>
  <si>
    <t xml:space="preserve">Perform the following steps to update the graphs with new risks: 
1. Enter the new risks into the source data in tab &lt;Steps 3 &amp; 4&gt;. 
2. Update the Graph 1 and Graph 2 pivot tables: 
- click in the pivot table below, then 
- click 'Pivot Table analyse' in the ribbon, then 
- click 'change data source'
- reselect the entire data source table in the &lt;Steps 3 &amp; 4&gt; tab, including the new rows, and press 'Ok'. 
3. To display the new data on the graph: 
- right click on the graph 
- click select data 
- then select the text in columns Q:R (including headings) and click 'Ok'.
4. To add data labels to the data points in the graph: 
- right click on one of the data points
- click format data labels
- click 'select range' button next to value from cells in the 'Format Data Labels' pane 
- select the data labels in column S (not including the heading).
To filter the graphs for agency functions: 
1. click the drop down in the PivotTable (Cell M10 and M56)
2. select functions to display in the graph.
To see the detail of a risk in the graph:
1.  in column O, 'link to risk detail', double click on the number 1 next to the required risk reference.
To update 'Graph 2 - Control Review Timeline' apply the same steps as above using the pivot table starting in row 56. 
</t>
  </si>
  <si>
    <t>Graph 1: Pivot</t>
  </si>
  <si>
    <t>Graph 1: Graph data</t>
  </si>
  <si>
    <t xml:space="preserve">Pivot: </t>
  </si>
  <si>
    <t>(Multiple Items)</t>
  </si>
  <si>
    <t>Inherent Rating value</t>
  </si>
  <si>
    <t>Link to risk detail</t>
  </si>
  <si>
    <t>Risk Reference</t>
  </si>
  <si>
    <t>12 Finance</t>
  </si>
  <si>
    <t>15 Reporting</t>
  </si>
  <si>
    <t>22 Finance</t>
  </si>
  <si>
    <t>6 Payroll</t>
  </si>
  <si>
    <t>8 Payroll</t>
  </si>
  <si>
    <t>17 Reporting</t>
  </si>
  <si>
    <t>16 Reporting</t>
  </si>
  <si>
    <t>5 Finance</t>
  </si>
  <si>
    <t>7 Payroll</t>
  </si>
  <si>
    <t>21 Finance</t>
  </si>
  <si>
    <t>9 Payroll</t>
  </si>
  <si>
    <t>18 Finance</t>
  </si>
  <si>
    <t>Graph 2: Pivot</t>
  </si>
  <si>
    <t>Graph 2: Graph data</t>
  </si>
  <si>
    <t>Pivot:</t>
  </si>
  <si>
    <t>Text</t>
  </si>
  <si>
    <t>Validation</t>
  </si>
  <si>
    <t>2 Procurement</t>
  </si>
  <si>
    <t>3 Procurement</t>
  </si>
  <si>
    <t>20 Procurement</t>
  </si>
  <si>
    <t>1 Procurement</t>
  </si>
  <si>
    <t>4 Procurement</t>
  </si>
  <si>
    <t>Count of Risk reference</t>
  </si>
  <si>
    <t>Count</t>
  </si>
  <si>
    <t>Inherent risk rating</t>
  </si>
  <si>
    <t xml:space="preserve">Exposure summary: </t>
  </si>
  <si>
    <t xml:space="preserve">Table showing number of fraud risks by their type and rating - similar to what we have in the report. </t>
  </si>
  <si>
    <t>Category</t>
  </si>
  <si>
    <t>Attribute</t>
  </si>
  <si>
    <t>Factors that increase fraud risk</t>
  </si>
  <si>
    <t>Fraud exposure</t>
  </si>
  <si>
    <r>
      <rPr>
        <b/>
        <u/>
        <sz val="22"/>
        <color rgb="FF363F7C"/>
        <rFont val="Arial"/>
        <family val="2"/>
      </rPr>
      <t>F</t>
    </r>
    <r>
      <rPr>
        <b/>
        <sz val="9"/>
        <color rgb="FF363F7C"/>
        <rFont val="Arial"/>
        <family val="2"/>
      </rPr>
      <t>inancial</t>
    </r>
  </si>
  <si>
    <t>Materiality of economic flows</t>
  </si>
  <si>
    <t>High value/low volume, and/or high volume/low value transactions with third parties.</t>
  </si>
  <si>
    <t xml:space="preserve">Fraud risk increases in both likelihood and consequence as the sums involved increase. </t>
  </si>
  <si>
    <t>Nature of transactions</t>
  </si>
  <si>
    <t>Non-exchange/non-reciprocal where values given do not match values received, e.g. grants, subsidies, donations, rates, and other involuntary transfers.</t>
  </si>
  <si>
    <t xml:space="preserve">Unlike a commercial exchange, the inability to readily compare or reconcile the value of what was provided with the value of what was received increases the opportunity for fraud and the likelihood that it remains undetected. </t>
  </si>
  <si>
    <t>Susceptibility to manipulation</t>
  </si>
  <si>
    <t>Accounting balances require subjective measurements involving high levels of judgement or expertise to calculate.</t>
  </si>
  <si>
    <t xml:space="preserve">The manipulation of accounting balances can be used to conceal frauds, or may itself be fraudulent by concealing losses or adverse financial positions. </t>
  </si>
  <si>
    <r>
      <rPr>
        <b/>
        <u/>
        <sz val="22"/>
        <color rgb="FF363F7C"/>
        <rFont val="Arial"/>
        <family val="2"/>
      </rPr>
      <t>R</t>
    </r>
    <r>
      <rPr>
        <b/>
        <sz val="9"/>
        <color rgb="FF363F7C"/>
        <rFont val="Arial"/>
        <family val="2"/>
      </rPr>
      <t>elationships</t>
    </r>
  </si>
  <si>
    <t>Economic dependency</t>
  </si>
  <si>
    <t xml:space="preserve">High supplier dependency – supplier relies on the entity for a significant proportion of its gross turnover/continued solvency. </t>
  </si>
  <si>
    <t xml:space="preserve">Supplier dependency creates an incentive for the supplier to offer bribes and an opportunity for the purchaser to request kick-backs to retain business. </t>
  </si>
  <si>
    <t>High remuneration dependency – salary at risk or other performance incentive schemes with large bonuses or earn-outs arrangements relative to base salary contingent upon achieving targets.</t>
  </si>
  <si>
    <t xml:space="preserve">Overly aggressive or unrealistic performance targets can motivate employees to commit fraud to conceal or overstate actual performance, or can be used to rationalise fraud when bonuses are not paid. </t>
  </si>
  <si>
    <t>Market depth</t>
  </si>
  <si>
    <t>Limited market depth restricting competition, existence of oligopoly or monopoly suppliers.</t>
  </si>
  <si>
    <t xml:space="preserve">Lack of competition creates opportunities for collusive tendering, and for predatory pricing or other cartel behaviours. </t>
  </si>
  <si>
    <t>Proximity to external parties</t>
  </si>
  <si>
    <t>High degree of direct, face-to-face contact required. Interaction with customers and suppliers at their premises or in the field.</t>
  </si>
  <si>
    <t xml:space="preserve">Ongoing personal contact away from direct supervision establishes the opportunity to cultivate inappropriate personal relationships or to groom others to unknowingly facilitate frauds. </t>
  </si>
  <si>
    <t>Related parties</t>
  </si>
  <si>
    <t xml:space="preserve">Related party transactions – employees or their spouse, children, and other close relatives or associates have a direct or indirect personal pecuniary interest in transactions or confidential information. </t>
  </si>
  <si>
    <t xml:space="preserve">Personal interests inherently conflict with public interest and motivate fraudulent behaviour. </t>
  </si>
  <si>
    <t xml:space="preserve">Non-commercial, non-arm's length transactions. </t>
  </si>
  <si>
    <t xml:space="preserve">Transaction values that are not set by reference to observable market inputs create the opportunity for fraud. </t>
  </si>
  <si>
    <r>
      <rPr>
        <b/>
        <u/>
        <sz val="22"/>
        <color rgb="FF363F7C"/>
        <rFont val="Arial"/>
        <family val="2"/>
      </rPr>
      <t>A</t>
    </r>
    <r>
      <rPr>
        <b/>
        <sz val="9"/>
        <color rgb="FF363F7C"/>
        <rFont val="Arial"/>
        <family val="2"/>
      </rPr>
      <t>ttitudes</t>
    </r>
  </si>
  <si>
    <t>Internal controls</t>
  </si>
  <si>
    <t xml:space="preserve">Failure to quickly address or remediate internal control issues identified by auditors and other parties. </t>
  </si>
  <si>
    <t xml:space="preserve">Failure by management to demonstrate a commitment to strong and effective control fosters weak control consciousness and a poor control culture that increases the opportunity both for fraud to occur and for it to remain undetected. </t>
  </si>
  <si>
    <t xml:space="preserve">Corner-cutting, failure to follow due process is tolerated or encouraged. </t>
  </si>
  <si>
    <t xml:space="preserve">Senior leadership does not promote good governance. </t>
  </si>
  <si>
    <t>Transparency/accountability</t>
  </si>
  <si>
    <t xml:space="preserve">Reluctance to voluntarily disclose information publicly. </t>
  </si>
  <si>
    <t xml:space="preserve">Failure to acknowledge mistakes, to accept blame, and to report risks fosters a culture of secrecy, which increases the risk that unusual or suspect transactions and behaviours will not be reported. </t>
  </si>
  <si>
    <t xml:space="preserve">Limited or poor quality internal reporting to executive. </t>
  </si>
  <si>
    <r>
      <rPr>
        <b/>
        <u/>
        <sz val="22"/>
        <color rgb="FF363F7C"/>
        <rFont val="Arial"/>
        <family val="2"/>
      </rPr>
      <t>U</t>
    </r>
    <r>
      <rPr>
        <b/>
        <sz val="9"/>
        <color rgb="FF363F7C"/>
        <rFont val="Arial"/>
        <family val="2"/>
      </rPr>
      <t>se of assets</t>
    </r>
  </si>
  <si>
    <t>Intrinsic value of physical assets</t>
  </si>
  <si>
    <t xml:space="preserve">Use of highly ‘portable and attractive’ items of equipment. </t>
  </si>
  <si>
    <t xml:space="preserve">Movable equipment and machinery and items of cash or negotiable instruments are inherently more susceptible to theft or misappropriation by employees. </t>
  </si>
  <si>
    <t xml:space="preserve">Handling of cash or other assets readily convertible into cash. </t>
  </si>
  <si>
    <t>Intrinsic value of intangibles</t>
  </si>
  <si>
    <t xml:space="preserve">Access to commercially sensitive/economically valuable information not publicly available, e.g. intellectual property. </t>
  </si>
  <si>
    <t xml:space="preserve">The intangible nature of sensitive information makes it difficult to secure and to prevent being misused for personal gain or advantage. </t>
  </si>
  <si>
    <r>
      <rPr>
        <b/>
        <u/>
        <sz val="20"/>
        <color rgb="FF363F7C"/>
        <rFont val="Arial"/>
        <family val="2"/>
      </rPr>
      <t>D</t>
    </r>
    <r>
      <rPr>
        <b/>
        <sz val="9"/>
        <color rgb="FF363F7C"/>
        <rFont val="Arial"/>
        <family val="2"/>
      </rPr>
      <t>ecision making</t>
    </r>
  </si>
  <si>
    <t>Assignment of authority</t>
  </si>
  <si>
    <t xml:space="preserve">Decision making is widely devolved to business units. </t>
  </si>
  <si>
    <t xml:space="preserve">The further removed the approval and scrutiny of transactions are from the ‘centre’ and from the ‘top’ of the organisation, the greater potential for fraud to remain undetected. </t>
  </si>
  <si>
    <t xml:space="preserve">Authority is highly delegated below senior management. </t>
  </si>
  <si>
    <t>Decentralisation of operations</t>
  </si>
  <si>
    <t xml:space="preserve">Operations in locations remote from central office. </t>
  </si>
  <si>
    <t xml:space="preserve">The ‘tyranny of distance’ makes it harder to establish consistent processes and to understand how controls are being applied. </t>
  </si>
  <si>
    <t xml:space="preserve">Span of management. </t>
  </si>
  <si>
    <t>Discretion</t>
  </si>
  <si>
    <t xml:space="preserve">Personal discretion applied in determining allocations to third parties. </t>
  </si>
  <si>
    <t xml:space="preserve">Staff or elected officials with the discretion to determine how funds are allocated to third parties have the ability to over-ride standard processes and expose their organisation to fraud. </t>
  </si>
  <si>
    <t>Supervision</t>
  </si>
  <si>
    <t xml:space="preserve">Span of control is high. </t>
  </si>
  <si>
    <t xml:space="preserve">Lack of supervision creates the opportunity for staff to commit fraud and that it remains undetected e.g. paying for goods and services that were never received. </t>
  </si>
  <si>
    <t xml:space="preserve">No supervisory review before decisions. </t>
  </si>
  <si>
    <t xml:space="preserve">No centralised monitoring after decisions. </t>
  </si>
  <si>
    <t>Residual risk</t>
  </si>
  <si>
    <t>Inherent risk table</t>
  </si>
  <si>
    <t>Almost Certain</t>
  </si>
  <si>
    <t>4. Extreme – escalate to management and the board</t>
  </si>
  <si>
    <t>Likelihood</t>
  </si>
  <si>
    <t>5. Almost certain</t>
  </si>
  <si>
    <t xml:space="preserve">Consequence </t>
  </si>
  <si>
    <t>5. Catastrophic</t>
  </si>
  <si>
    <t>Rating</t>
  </si>
  <si>
    <t>4. Extreme</t>
  </si>
  <si>
    <t>© The State of Queensland (Queensland Audit Office) 2023.</t>
  </si>
  <si>
    <t xml:space="preserve">The Queensland Government supports and encourages the dissemination of its information. The copyright in this publication is licensed under a Creative Commons Attribution (CC BY) 3.0 Australia licence. 
To view the licence visit https://creativecommons.org/licenses/by/3.0/au/ 
Under this licence, you are free to copy, communicate and adapt this tool, as long as you attribute the work to the State of Queensland (Queensland Audit Office). 
Content from this work should be attributed as: The State of Queensland (Queensland Audit Office) Fraud risk assessment and planning model, available under CC BY 3.0 Australia. </t>
  </si>
  <si>
    <r>
      <t xml:space="preserve">We developed this fraud risk assessment tool to help public sector entities identify their fraud and corruption exposures and to understand where they can target their prevention and detection resources. The tool is based on our audit observations, the Australian standard AS/ISO 31000:2018 </t>
    </r>
    <r>
      <rPr>
        <i/>
        <sz val="11"/>
        <rFont val="Arial"/>
        <family val="2"/>
      </rPr>
      <t>Risk management – Guidelines</t>
    </r>
    <r>
      <rPr>
        <sz val="11"/>
        <rFont val="Arial"/>
        <family val="2"/>
      </rPr>
      <t xml:space="preserve">, Queensland Treasury's </t>
    </r>
    <r>
      <rPr>
        <i/>
        <sz val="11"/>
        <rFont val="Arial"/>
        <family val="2"/>
      </rPr>
      <t>Guide to Risk Management</t>
    </r>
    <r>
      <rPr>
        <sz val="11"/>
        <rFont val="Arial"/>
        <family val="2"/>
      </rPr>
      <t xml:space="preserve"> (2020), and the Australian standard 8001:2021 </t>
    </r>
    <r>
      <rPr>
        <i/>
        <sz val="11"/>
        <rFont val="Arial"/>
        <family val="2"/>
      </rPr>
      <t>Fraud and corruption control</t>
    </r>
    <r>
      <rPr>
        <sz val="11"/>
        <rFont val="Arial"/>
        <family val="2"/>
      </rPr>
      <t xml:space="preserve">. This tool has been updated (August 2023) to reflect the revised standards that were published since the tool's original publication. 
</t>
    </r>
    <r>
      <rPr>
        <b/>
        <sz val="11"/>
        <rFont val="Arial"/>
        <family val="2"/>
      </rPr>
      <t>N.B.</t>
    </r>
    <r>
      <rPr>
        <sz val="11"/>
        <rFont val="Arial"/>
        <family val="2"/>
      </rPr>
      <t xml:space="preserve"> While this tool is based on the better practice requirements of the Australian standard 8001:2021 </t>
    </r>
    <r>
      <rPr>
        <i/>
        <sz val="11"/>
        <rFont val="Arial"/>
        <family val="2"/>
      </rPr>
      <t>Fraud and corruption control</t>
    </r>
    <r>
      <rPr>
        <sz val="11"/>
        <rFont val="Arial"/>
        <family val="2"/>
      </rPr>
      <t xml:space="preserve"> and QAO's own audit observations, it does not seek to replace the standard and does not incorporate every element found within the standard. 
Regularity – accepted general practice is that an organisation-wide fraud and corruption risk assessment should be conducted every 2 years. However, it is recommended that specific fraud assessments are considered for significant one-off investments or major programs in the public interest (e.g. emergency stimulus measures, novel state investments). </t>
    </r>
  </si>
  <si>
    <t>Step 1 – Context &amp; identify risks</t>
  </si>
  <si>
    <t>Step 2 – Developing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</si>
</sst>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i/>
      <sz val="10"/>
      <name val="Arial"/>
      <family val="2"/>
    </font>
    <font>
      <b/>
      <sz val="10"/>
      <color rgb="FF0C2D83"/>
      <name val="Univers 45 Light"/>
    </font>
    <font>
      <sz val="10"/>
      <color rgb="FF000000"/>
      <name val="Univers 45 Light"/>
    </font>
    <font>
      <b/>
      <sz val="11"/>
      <name val="Arial"/>
      <family val="2"/>
    </font>
    <font>
      <sz val="10"/>
      <color rgb="FF0C2D83"/>
      <name val="Univers 45 Light"/>
    </font>
    <font>
      <sz val="10"/>
      <color rgb="FFFFFFFF"/>
      <name val="Univers 45 Light"/>
    </font>
    <font>
      <b/>
      <sz val="11"/>
      <color theme="1"/>
      <name val="Calibri"/>
      <family val="2"/>
      <scheme val="minor"/>
    </font>
    <font>
      <sz val="12"/>
      <name val="Calibri"/>
      <family val="2"/>
      <scheme val="minor"/>
    </font>
    <font>
      <sz val="14"/>
      <color theme="1"/>
      <name val="Calibri"/>
      <family val="2"/>
      <scheme val="minor"/>
    </font>
    <font>
      <b/>
      <sz val="14"/>
      <color theme="0"/>
      <name val="Arial Narrow"/>
      <family val="2"/>
    </font>
    <font>
      <sz val="12"/>
      <color theme="1"/>
      <name val="Calibri"/>
      <family val="2"/>
      <scheme val="minor"/>
    </font>
    <font>
      <sz val="10"/>
      <color theme="0"/>
      <name val="Univers 45 Light"/>
    </font>
    <font>
      <b/>
      <sz val="10"/>
      <color theme="1"/>
      <name val="Arial"/>
      <family val="2"/>
    </font>
    <font>
      <b/>
      <sz val="10"/>
      <color theme="0"/>
      <name val="Arial"/>
      <family val="2"/>
    </font>
    <font>
      <b/>
      <sz val="18"/>
      <color theme="0"/>
      <name val="Arial Narrow"/>
      <family val="2"/>
    </font>
    <font>
      <b/>
      <sz val="22"/>
      <color theme="0"/>
      <name val="Arial Narrow"/>
      <family val="2"/>
    </font>
    <font>
      <sz val="10"/>
      <color rgb="FF0D0D0D"/>
      <name val="Arial"/>
      <family val="2"/>
    </font>
    <font>
      <sz val="10"/>
      <color rgb="FF0D0D0D"/>
      <name val="Wingdings"/>
      <charset val="2"/>
    </font>
    <font>
      <sz val="10"/>
      <color rgb="FF000000"/>
      <name val="Arial"/>
      <family val="2"/>
    </font>
    <font>
      <sz val="9"/>
      <name val="Arial"/>
      <family val="2"/>
    </font>
    <font>
      <sz val="9"/>
      <color rgb="FF000000"/>
      <name val="Arial"/>
      <family val="2"/>
    </font>
    <font>
      <sz val="11"/>
      <name val="Arial"/>
      <family val="2"/>
    </font>
    <font>
      <sz val="11"/>
      <color rgb="FFFF0000"/>
      <name val="Arial"/>
      <family val="2"/>
    </font>
    <font>
      <b/>
      <sz val="10"/>
      <color rgb="FFFF0000"/>
      <name val="Arial"/>
      <family val="2"/>
    </font>
    <font>
      <sz val="10"/>
      <name val="Arial"/>
      <family val="2"/>
    </font>
    <font>
      <b/>
      <sz val="11"/>
      <color theme="0"/>
      <name val="Arial"/>
      <family val="2"/>
    </font>
    <font>
      <b/>
      <sz val="10"/>
      <color rgb="FF1F497D"/>
      <name val="Arial"/>
      <family val="2"/>
    </font>
    <font>
      <u/>
      <sz val="10"/>
      <color theme="10"/>
      <name val="Arial"/>
      <family val="2"/>
    </font>
    <font>
      <sz val="10"/>
      <color theme="0"/>
      <name val="Arial"/>
      <family val="2"/>
    </font>
    <font>
      <b/>
      <sz val="10"/>
      <color rgb="FF363F7C"/>
      <name val="Arial"/>
      <family val="2"/>
    </font>
    <font>
      <sz val="10"/>
      <color rgb="FF363F7C"/>
      <name val="Arial"/>
      <family val="2"/>
    </font>
    <font>
      <b/>
      <sz val="11"/>
      <color rgb="FF363F7C"/>
      <name val="Arial"/>
      <family val="2"/>
    </font>
    <font>
      <sz val="10"/>
      <color rgb="FF0C2D83"/>
      <name val="Arial"/>
      <family val="2"/>
    </font>
    <font>
      <sz val="10"/>
      <color rgb="FFFFFFFF"/>
      <name val="Arial"/>
      <family val="2"/>
    </font>
    <font>
      <b/>
      <sz val="9"/>
      <color rgb="FF363F7C"/>
      <name val="Arial"/>
      <family val="2"/>
    </font>
    <font>
      <b/>
      <u/>
      <sz val="22"/>
      <color rgb="FF363F7C"/>
      <name val="Arial"/>
      <family val="2"/>
    </font>
    <font>
      <b/>
      <u/>
      <sz val="20"/>
      <color rgb="FF363F7C"/>
      <name val="Arial"/>
      <family val="2"/>
    </font>
    <font>
      <b/>
      <sz val="11"/>
      <color rgb="FF363F7C"/>
      <name val="Calibri"/>
      <family val="2"/>
      <scheme val="minor"/>
    </font>
    <font>
      <sz val="12"/>
      <color theme="0"/>
      <name val="Arial"/>
      <family val="2"/>
    </font>
    <font>
      <sz val="10"/>
      <color rgb="FF0070C0"/>
      <name val="Arial"/>
      <family val="2"/>
    </font>
    <font>
      <b/>
      <sz val="8"/>
      <color theme="0"/>
      <name val="Arial"/>
      <family val="2"/>
    </font>
    <font>
      <b/>
      <sz val="14"/>
      <name val="Arial"/>
      <family val="2"/>
    </font>
    <font>
      <i/>
      <sz val="11"/>
      <name val="Arial"/>
      <family val="2"/>
    </font>
    <font>
      <b/>
      <i/>
      <sz val="11"/>
      <name val="Arial"/>
      <family val="2"/>
    </font>
    <font>
      <b/>
      <i/>
      <sz val="10"/>
      <name val="Arial"/>
      <family val="2"/>
    </font>
    <font>
      <b/>
      <i/>
      <sz val="10"/>
      <color rgb="FF363F7C"/>
      <name val="Arial"/>
      <family val="2"/>
    </font>
    <font>
      <u/>
      <sz val="10"/>
      <color theme="0"/>
      <name val="Arial"/>
      <family val="2"/>
    </font>
    <font>
      <b/>
      <sz val="11"/>
      <color rgb="FF1C2040"/>
      <name val="Arial"/>
      <family val="2"/>
    </font>
    <font>
      <b/>
      <sz val="14"/>
      <color theme="0"/>
      <name val="Arial"/>
      <family val="2"/>
    </font>
  </fonts>
  <fills count="16">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CCD6E3"/>
        <bgColor indexed="64"/>
      </patternFill>
    </fill>
    <fill>
      <patternFill patternType="solid">
        <fgColor rgb="FFB21107"/>
        <bgColor indexed="64"/>
      </patternFill>
    </fill>
    <fill>
      <patternFill patternType="solid">
        <fgColor rgb="FFAABE75"/>
        <bgColor indexed="64"/>
      </patternFill>
    </fill>
    <fill>
      <patternFill patternType="solid">
        <fgColor theme="0"/>
        <bgColor indexed="64"/>
      </patternFill>
    </fill>
    <fill>
      <patternFill patternType="solid">
        <fgColor rgb="FFFF0000"/>
        <bgColor indexed="64"/>
      </patternFill>
    </fill>
    <fill>
      <patternFill patternType="solid">
        <fgColor rgb="FFB30034"/>
        <bgColor indexed="64"/>
      </patternFill>
    </fill>
    <fill>
      <patternFill patternType="solid">
        <fgColor rgb="FF363F7C"/>
        <bgColor indexed="64"/>
      </patternFill>
    </fill>
    <fill>
      <patternFill patternType="solid">
        <fgColor rgb="FFE0603A"/>
        <bgColor indexed="64"/>
      </patternFill>
    </fill>
    <fill>
      <patternFill patternType="solid">
        <fgColor rgb="FFECEBEE"/>
        <bgColor indexed="64"/>
      </patternFill>
    </fill>
    <fill>
      <patternFill patternType="solid">
        <fgColor rgb="FF9A8273"/>
        <bgColor indexed="64"/>
      </patternFill>
    </fill>
    <fill>
      <patternFill patternType="solid">
        <fgColor rgb="FF99CF91"/>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rgb="FFE3724F"/>
      </left>
      <right style="thick">
        <color rgb="FFC0451E"/>
      </right>
      <top style="thick">
        <color rgb="FFE3724F"/>
      </top>
      <bottom style="thick">
        <color rgb="FFC0451E"/>
      </bottom>
      <diagonal/>
    </border>
    <border>
      <left style="thin">
        <color rgb="FF443F3E"/>
      </left>
      <right/>
      <top style="thin">
        <color rgb="FF443F3E"/>
      </top>
      <bottom/>
      <diagonal/>
    </border>
    <border>
      <left/>
      <right/>
      <top style="thin">
        <color rgb="FF443F3E"/>
      </top>
      <bottom/>
      <diagonal/>
    </border>
    <border>
      <left/>
      <right style="thin">
        <color rgb="FF443F3E"/>
      </right>
      <top style="thin">
        <color rgb="FF443F3E"/>
      </top>
      <bottom/>
      <diagonal/>
    </border>
    <border>
      <left style="thin">
        <color rgb="FF443F3E"/>
      </left>
      <right/>
      <top/>
      <bottom/>
      <diagonal/>
    </border>
    <border>
      <left/>
      <right style="thin">
        <color rgb="FF443F3E"/>
      </right>
      <top/>
      <bottom/>
      <diagonal/>
    </border>
    <border>
      <left style="thin">
        <color rgb="FF443F3E"/>
      </left>
      <right/>
      <top/>
      <bottom style="thin">
        <color rgb="FF443F3E"/>
      </bottom>
      <diagonal/>
    </border>
    <border>
      <left/>
      <right/>
      <top/>
      <bottom style="thin">
        <color rgb="FF443F3E"/>
      </bottom>
      <diagonal/>
    </border>
    <border>
      <left/>
      <right style="thin">
        <color rgb="FF443F3E"/>
      </right>
      <top/>
      <bottom style="thin">
        <color rgb="FF443F3E"/>
      </bottom>
      <diagonal/>
    </border>
    <border>
      <left style="thick">
        <color rgb="FFAD998D"/>
      </left>
      <right style="thick">
        <color rgb="FF7F695B"/>
      </right>
      <top style="thick">
        <color rgb="FFAD998D"/>
      </top>
      <bottom style="thick">
        <color rgb="FF7F695B"/>
      </bottom>
      <diagonal/>
    </border>
    <border>
      <left style="thick">
        <color rgb="FFBCDFB7"/>
      </left>
      <right style="thick">
        <color rgb="FF78C06E"/>
      </right>
      <top style="thick">
        <color rgb="FFBCDFB7"/>
      </top>
      <bottom style="thick">
        <color rgb="FF78C06E"/>
      </bottom>
      <diagonal/>
    </border>
    <border>
      <left/>
      <right/>
      <top style="medium">
        <color rgb="FF443F3E"/>
      </top>
      <bottom/>
      <diagonal/>
    </border>
    <border>
      <left/>
      <right style="medium">
        <color rgb="FF443F3E"/>
      </right>
      <top style="medium">
        <color rgb="FF443F3E"/>
      </top>
      <bottom/>
      <diagonal/>
    </border>
    <border>
      <left/>
      <right style="medium">
        <color rgb="FF443F3E"/>
      </right>
      <top/>
      <bottom/>
      <diagonal/>
    </border>
    <border>
      <left/>
      <right/>
      <top/>
      <bottom style="medium">
        <color rgb="FF443F3E"/>
      </bottom>
      <diagonal/>
    </border>
    <border>
      <left/>
      <right style="medium">
        <color rgb="FF443F3E"/>
      </right>
      <top/>
      <bottom style="medium">
        <color rgb="FF443F3E"/>
      </bottom>
      <diagonal/>
    </border>
    <border>
      <left/>
      <right/>
      <top/>
      <bottom style="thin">
        <color rgb="FF363F7C"/>
      </bottom>
      <diagonal/>
    </border>
    <border>
      <left/>
      <right/>
      <top style="thin">
        <color rgb="FF363F7C"/>
      </top>
      <bottom style="thin">
        <color rgb="FF363F7C"/>
      </bottom>
      <diagonal/>
    </border>
    <border>
      <left style="thin">
        <color rgb="FFECEBEE"/>
      </left>
      <right/>
      <top/>
      <bottom style="thin">
        <color rgb="FF363F7C"/>
      </bottom>
      <diagonal/>
    </border>
    <border>
      <left style="thin">
        <color rgb="FFECEBEE"/>
      </left>
      <right/>
      <top style="thin">
        <color rgb="FF363F7C"/>
      </top>
      <bottom style="thin">
        <color rgb="FF363F7C"/>
      </bottom>
      <diagonal/>
    </border>
    <border>
      <left/>
      <right style="thin">
        <color rgb="FF363F7C"/>
      </right>
      <top/>
      <bottom/>
      <diagonal/>
    </border>
    <border>
      <left style="thin">
        <color rgb="FF363F7C"/>
      </left>
      <right style="thin">
        <color rgb="FFECEBEE"/>
      </right>
      <top style="thin">
        <color rgb="FF363F7C"/>
      </top>
      <bottom style="thin">
        <color rgb="FFECEBEE"/>
      </bottom>
      <diagonal/>
    </border>
    <border>
      <left style="thin">
        <color rgb="FFECEBEE"/>
      </left>
      <right style="thin">
        <color rgb="FFECEBEE"/>
      </right>
      <top style="thin">
        <color rgb="FF363F7C"/>
      </top>
      <bottom style="thin">
        <color rgb="FFECEBEE"/>
      </bottom>
      <diagonal/>
    </border>
    <border>
      <left style="thin">
        <color rgb="FFECEBEE"/>
      </left>
      <right/>
      <top style="thin">
        <color rgb="FF363F7C"/>
      </top>
      <bottom style="thin">
        <color rgb="FFECEBEE"/>
      </bottom>
      <diagonal/>
    </border>
    <border>
      <left style="thin">
        <color rgb="FF363F7C"/>
      </left>
      <right style="thin">
        <color rgb="FFECEBEE"/>
      </right>
      <top style="thin">
        <color rgb="FFECEBEE"/>
      </top>
      <bottom style="thin">
        <color rgb="FFECEBEE"/>
      </bottom>
      <diagonal/>
    </border>
    <border>
      <left style="thin">
        <color rgb="FFECEBEE"/>
      </left>
      <right style="thin">
        <color rgb="FFECEBEE"/>
      </right>
      <top style="thin">
        <color rgb="FFECEBEE"/>
      </top>
      <bottom style="thin">
        <color rgb="FFECEBEE"/>
      </bottom>
      <diagonal/>
    </border>
    <border>
      <left style="thin">
        <color rgb="FFECEBEE"/>
      </left>
      <right/>
      <top style="thin">
        <color rgb="FFECEBEE"/>
      </top>
      <bottom style="thin">
        <color rgb="FFECEBEE"/>
      </bottom>
      <diagonal/>
    </border>
    <border>
      <left style="thin">
        <color rgb="FF363F7C"/>
      </left>
      <right style="thin">
        <color rgb="FFECEBEE"/>
      </right>
      <top style="thin">
        <color rgb="FFECEBEE"/>
      </top>
      <bottom/>
      <diagonal/>
    </border>
    <border>
      <left style="thin">
        <color rgb="FFECEBEE"/>
      </left>
      <right style="thin">
        <color rgb="FFECEBEE"/>
      </right>
      <top style="thin">
        <color rgb="FFECEBEE"/>
      </top>
      <bottom/>
      <diagonal/>
    </border>
    <border>
      <left style="thin">
        <color rgb="FFECEBEE"/>
      </left>
      <right/>
      <top style="thin">
        <color rgb="FFECEBEE"/>
      </top>
      <bottom/>
      <diagonal/>
    </border>
    <border>
      <left style="thin">
        <color rgb="FFECEBEE"/>
      </left>
      <right style="thin">
        <color rgb="FFECEBEE"/>
      </right>
      <top/>
      <bottom style="thin">
        <color rgb="FF363F7C"/>
      </bottom>
      <diagonal/>
    </border>
    <border>
      <left style="thin">
        <color rgb="FFECEBEE"/>
      </left>
      <right/>
      <top/>
      <bottom/>
      <diagonal/>
    </border>
    <border>
      <left/>
      <right style="thin">
        <color rgb="FFECEBEE"/>
      </right>
      <top/>
      <bottom/>
      <diagonal/>
    </border>
    <border>
      <left/>
      <right style="thin">
        <color rgb="FFECEBEE"/>
      </right>
      <top/>
      <bottom style="thin">
        <color rgb="FF363F7C"/>
      </bottom>
      <diagonal/>
    </border>
    <border>
      <left style="thin">
        <color rgb="FFECEBEE"/>
      </left>
      <right style="thin">
        <color indexed="64"/>
      </right>
      <top/>
      <bottom/>
      <diagonal/>
    </border>
    <border>
      <left style="thin">
        <color indexed="64"/>
      </left>
      <right style="thin">
        <color rgb="FFECEBEE"/>
      </right>
      <top/>
      <bottom/>
      <diagonal/>
    </border>
    <border>
      <left style="thin">
        <color rgb="FFECEBEE"/>
      </left>
      <right style="thin">
        <color indexed="64"/>
      </right>
      <top/>
      <bottom style="thin">
        <color rgb="FF363F7C"/>
      </bottom>
      <diagonal/>
    </border>
    <border>
      <left style="thin">
        <color indexed="64"/>
      </left>
      <right style="thin">
        <color indexed="64"/>
      </right>
      <top/>
      <bottom style="thin">
        <color rgb="FF363F7C"/>
      </bottom>
      <diagonal/>
    </border>
    <border>
      <left style="thin">
        <color indexed="64"/>
      </left>
      <right style="thin">
        <color rgb="FFECEBEE"/>
      </right>
      <top/>
      <bottom style="thin">
        <color rgb="FF363F7C"/>
      </bottom>
      <diagonal/>
    </border>
    <border>
      <left/>
      <right style="thin">
        <color rgb="FFECEBEE"/>
      </right>
      <top style="thin">
        <color rgb="FF363F7C"/>
      </top>
      <bottom style="thin">
        <color rgb="FF363F7C"/>
      </bottom>
      <diagonal/>
    </border>
    <border>
      <left style="thin">
        <color rgb="FFECEBEE"/>
      </left>
      <right style="thin">
        <color rgb="FFECEBEE"/>
      </right>
      <top style="thin">
        <color rgb="FF363F7C"/>
      </top>
      <bottom style="thin">
        <color rgb="FF363F7C"/>
      </bottom>
      <diagonal/>
    </border>
    <border>
      <left style="thin">
        <color rgb="FFECEBEE"/>
      </left>
      <right/>
      <top/>
      <bottom style="thin">
        <color rgb="FFECEBEE"/>
      </bottom>
      <diagonal/>
    </border>
    <border>
      <left style="thin">
        <color rgb="FFECEBEE"/>
      </left>
      <right style="thin">
        <color rgb="FFECEBEE"/>
      </right>
      <top/>
      <bottom style="thin">
        <color rgb="FFECEBEE"/>
      </bottom>
      <diagonal/>
    </border>
    <border>
      <left style="thin">
        <color rgb="FFECEBEE"/>
      </left>
      <right/>
      <top style="thin">
        <color rgb="FF363F7C"/>
      </top>
      <bottom/>
      <diagonal/>
    </border>
    <border>
      <left style="thin">
        <color rgb="FFECEBEE"/>
      </left>
      <right style="thin">
        <color rgb="FFECEBEE"/>
      </right>
      <top style="thin">
        <color rgb="FF363F7C"/>
      </top>
      <bottom/>
      <diagonal/>
    </border>
    <border>
      <left style="thin">
        <color rgb="FFECEBEE"/>
      </left>
      <right style="thin">
        <color rgb="FFECEBEE"/>
      </right>
      <top/>
      <bottom/>
      <diagonal/>
    </border>
    <border>
      <left style="thin">
        <color rgb="FF363F7C"/>
      </left>
      <right style="thin">
        <color rgb="FFECEBEE"/>
      </right>
      <top/>
      <bottom style="thin">
        <color rgb="FFECEBEE"/>
      </bottom>
      <diagonal/>
    </border>
    <border>
      <left style="thin">
        <color rgb="FF363F7C"/>
      </left>
      <right style="thin">
        <color rgb="FFECEBEE"/>
      </right>
      <top/>
      <bottom/>
      <diagonal/>
    </border>
    <border>
      <left style="thin">
        <color rgb="FF363F7C"/>
      </left>
      <right style="thin">
        <color rgb="FFECEBEE"/>
      </right>
      <top style="thin">
        <color rgb="FF363F7C"/>
      </top>
      <bottom/>
      <diagonal/>
    </border>
    <border>
      <left/>
      <right style="thin">
        <color rgb="FF000000"/>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4">
    <xf numFmtId="0" fontId="0" fillId="0" borderId="0"/>
    <xf numFmtId="0" fontId="2" fillId="0" borderId="0"/>
    <xf numFmtId="0" fontId="16" fillId="0" borderId="0"/>
    <xf numFmtId="0" fontId="33" fillId="0" borderId="0" applyNumberFormat="0" applyFill="0" applyBorder="0" applyAlignment="0" applyProtection="0"/>
  </cellStyleXfs>
  <cellXfs count="279">
    <xf numFmtId="0" fontId="0" fillId="0" borderId="0" xfId="0"/>
    <xf numFmtId="0" fontId="0" fillId="2" borderId="0" xfId="0" applyFill="1"/>
    <xf numFmtId="0" fontId="5" fillId="0" borderId="0" xfId="0" applyFont="1"/>
    <xf numFmtId="0" fontId="10" fillId="3" borderId="2" xfId="0" applyFont="1" applyFill="1" applyBorder="1" applyAlignment="1">
      <alignment vertical="center" wrapText="1" readingOrder="1"/>
    </xf>
    <xf numFmtId="0" fontId="2" fillId="0" borderId="0" xfId="1"/>
    <xf numFmtId="0" fontId="4" fillId="0" borderId="0" xfId="1" applyFont="1"/>
    <xf numFmtId="0" fontId="12" fillId="0" borderId="0" xfId="1" applyFont="1"/>
    <xf numFmtId="0" fontId="10" fillId="4" borderId="2" xfId="0" applyFont="1" applyFill="1" applyBorder="1" applyAlignment="1">
      <alignment vertical="center" wrapText="1" readingOrder="1"/>
    </xf>
    <xf numFmtId="0" fontId="11" fillId="6" borderId="3" xfId="0" applyFont="1" applyFill="1" applyBorder="1" applyAlignment="1">
      <alignment vertical="center" wrapText="1" readingOrder="1"/>
    </xf>
    <xf numFmtId="0" fontId="7" fillId="7" borderId="0" xfId="0" applyFont="1" applyFill="1" applyAlignment="1">
      <alignment horizontal="left" vertical="center" wrapText="1" readingOrder="1"/>
    </xf>
    <xf numFmtId="0" fontId="8" fillId="7" borderId="0" xfId="0" applyFont="1" applyFill="1" applyAlignment="1">
      <alignment horizontal="left" vertical="center" wrapText="1" readingOrder="1"/>
    </xf>
    <xf numFmtId="0" fontId="0" fillId="7" borderId="0" xfId="0" applyFill="1"/>
    <xf numFmtId="0" fontId="6" fillId="7" borderId="0" xfId="0" applyFont="1" applyFill="1"/>
    <xf numFmtId="0" fontId="5" fillId="7" borderId="0" xfId="0" applyFont="1" applyFill="1" applyAlignment="1">
      <alignment vertical="top" wrapText="1"/>
    </xf>
    <xf numFmtId="0" fontId="0" fillId="7" borderId="0" xfId="0" applyFill="1" applyAlignment="1">
      <alignment horizontal="center"/>
    </xf>
    <xf numFmtId="0" fontId="5" fillId="7" borderId="0" xfId="0" applyFont="1" applyFill="1"/>
    <xf numFmtId="0" fontId="0" fillId="7" borderId="0" xfId="0" applyFill="1" applyAlignment="1">
      <alignment vertical="top" wrapText="1"/>
    </xf>
    <xf numFmtId="0" fontId="0" fillId="7" borderId="0" xfId="0" applyFill="1" applyAlignment="1">
      <alignment horizontal="left" vertical="top"/>
    </xf>
    <xf numFmtId="0" fontId="15" fillId="7" borderId="0" xfId="0" applyFont="1" applyFill="1" applyAlignment="1">
      <alignment horizontal="center" vertical="center" wrapText="1"/>
    </xf>
    <xf numFmtId="0" fontId="14" fillId="7" borderId="0" xfId="0" applyFont="1" applyFill="1"/>
    <xf numFmtId="0" fontId="6" fillId="7" borderId="0" xfId="0" applyFont="1" applyFill="1" applyAlignment="1">
      <alignment horizontal="left" vertical="center"/>
    </xf>
    <xf numFmtId="0" fontId="17" fillId="8" borderId="3" xfId="0" applyFont="1" applyFill="1" applyBorder="1" applyAlignment="1">
      <alignment vertical="center" wrapText="1" readingOrder="1"/>
    </xf>
    <xf numFmtId="0" fontId="10" fillId="0" borderId="4" xfId="0" applyFont="1" applyBorder="1" applyAlignment="1">
      <alignment vertical="center" wrapText="1" readingOrder="1"/>
    </xf>
    <xf numFmtId="0" fontId="11" fillId="0" borderId="4" xfId="0" applyFont="1" applyBorder="1" applyAlignment="1">
      <alignment vertical="center" wrapText="1" readingOrder="1"/>
    </xf>
    <xf numFmtId="0" fontId="17" fillId="0" borderId="4" xfId="0" applyFont="1" applyBorder="1" applyAlignment="1">
      <alignment vertical="center" wrapText="1" readingOrder="1"/>
    </xf>
    <xf numFmtId="0" fontId="0" fillId="0" borderId="0" xfId="0" pivotButton="1"/>
    <xf numFmtId="0" fontId="4" fillId="0" borderId="0" xfId="0" applyFont="1"/>
    <xf numFmtId="2" fontId="0" fillId="7" borderId="0" xfId="0" applyNumberFormat="1" applyFill="1" applyAlignment="1">
      <alignment horizontal="center"/>
    </xf>
    <xf numFmtId="0" fontId="0" fillId="0" borderId="0" xfId="0" applyAlignment="1">
      <alignment wrapText="1"/>
    </xf>
    <xf numFmtId="0" fontId="0" fillId="0" borderId="0" xfId="0" applyAlignment="1">
      <alignment horizontal="right"/>
    </xf>
    <xf numFmtId="0" fontId="5" fillId="0" borderId="0" xfId="0" applyFont="1" applyAlignment="1">
      <alignment horizontal="right"/>
    </xf>
    <xf numFmtId="0" fontId="0" fillId="0" borderId="0" xfId="0" applyAlignment="1">
      <alignment horizontal="left"/>
    </xf>
    <xf numFmtId="17" fontId="18" fillId="0" borderId="0" xfId="0" applyNumberFormat="1" applyFont="1" applyAlignment="1">
      <alignment horizontal="left"/>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wrapText="1"/>
    </xf>
    <xf numFmtId="0" fontId="18" fillId="0" borderId="0" xfId="0" applyFont="1" applyAlignment="1">
      <alignment horizontal="left"/>
    </xf>
    <xf numFmtId="0" fontId="0" fillId="7" borderId="0" xfId="0" applyFill="1" applyAlignment="1">
      <alignment horizontal="left"/>
    </xf>
    <xf numFmtId="17" fontId="0" fillId="0" borderId="0" xfId="0" applyNumberFormat="1"/>
    <xf numFmtId="0" fontId="27" fillId="7" borderId="0" xfId="0" applyFont="1" applyFill="1"/>
    <xf numFmtId="0" fontId="9" fillId="2" borderId="0" xfId="0" applyFont="1" applyFill="1"/>
    <xf numFmtId="0" fontId="7" fillId="7" borderId="0" xfId="0" applyFont="1" applyFill="1" applyAlignment="1">
      <alignment horizontal="center" vertical="center" wrapText="1" readingOrder="1"/>
    </xf>
    <xf numFmtId="0" fontId="22" fillId="7" borderId="0" xfId="0" applyFont="1" applyFill="1" applyAlignment="1">
      <alignment vertical="center"/>
    </xf>
    <xf numFmtId="0" fontId="23" fillId="7" borderId="0" xfId="0" applyFont="1" applyFill="1" applyAlignment="1">
      <alignment horizontal="left" vertical="center" indent="1"/>
    </xf>
    <xf numFmtId="0" fontId="24" fillId="7" borderId="0" xfId="0" applyFont="1" applyFill="1" applyAlignment="1">
      <alignment vertical="center"/>
    </xf>
    <xf numFmtId="0" fontId="6" fillId="7" borderId="0" xfId="0" quotePrefix="1" applyFont="1" applyFill="1"/>
    <xf numFmtId="0" fontId="5" fillId="7" borderId="0" xfId="0" quotePrefix="1" applyFont="1" applyFill="1" applyAlignment="1">
      <alignment vertical="top" wrapText="1"/>
    </xf>
    <xf numFmtId="0" fontId="28" fillId="7" borderId="0" xfId="0" applyFont="1" applyFill="1"/>
    <xf numFmtId="0" fontId="29" fillId="0" borderId="0" xfId="0" applyFont="1"/>
    <xf numFmtId="0" fontId="29" fillId="7" borderId="0" xfId="0" applyFont="1" applyFill="1"/>
    <xf numFmtId="0" fontId="30" fillId="0" borderId="0" xfId="0" applyFont="1"/>
    <xf numFmtId="0" fontId="4" fillId="7" borderId="0" xfId="0" applyFont="1" applyFill="1"/>
    <xf numFmtId="0" fontId="15" fillId="7" borderId="0" xfId="0" applyFont="1" applyFill="1" applyAlignment="1">
      <alignment vertical="center" wrapText="1"/>
    </xf>
    <xf numFmtId="0" fontId="5" fillId="0" borderId="0" xfId="0" applyFont="1" applyAlignment="1">
      <alignment vertical="center" wrapText="1"/>
    </xf>
    <xf numFmtId="1" fontId="0" fillId="0" borderId="0" xfId="0" applyNumberFormat="1"/>
    <xf numFmtId="0" fontId="5" fillId="7" borderId="8" xfId="0" applyFont="1" applyFill="1" applyBorder="1" applyAlignment="1">
      <alignment vertical="top" wrapText="1"/>
    </xf>
    <xf numFmtId="0" fontId="5" fillId="7" borderId="13" xfId="0" applyFont="1" applyFill="1" applyBorder="1" applyAlignment="1">
      <alignment vertical="top" wrapText="1"/>
    </xf>
    <xf numFmtId="0" fontId="15" fillId="9" borderId="5" xfId="0" applyFont="1" applyFill="1" applyBorder="1" applyAlignment="1">
      <alignment vertical="center" wrapText="1"/>
    </xf>
    <xf numFmtId="0" fontId="20" fillId="11" borderId="15" xfId="0" applyFont="1" applyFill="1" applyBorder="1" applyAlignment="1">
      <alignment vertical="center"/>
    </xf>
    <xf numFmtId="0" fontId="13" fillId="12" borderId="9" xfId="0" applyFont="1" applyFill="1" applyBorder="1" applyAlignment="1">
      <alignment vertical="top" wrapText="1"/>
    </xf>
    <xf numFmtId="0" fontId="13" fillId="12" borderId="0" xfId="0" applyFont="1" applyFill="1" applyAlignment="1">
      <alignment vertical="top" wrapText="1"/>
    </xf>
    <xf numFmtId="0" fontId="13" fillId="12" borderId="10" xfId="0" applyFont="1" applyFill="1" applyBorder="1" applyAlignment="1">
      <alignment vertical="top" wrapText="1"/>
    </xf>
    <xf numFmtId="0" fontId="13" fillId="12" borderId="11" xfId="0" applyFont="1" applyFill="1" applyBorder="1" applyAlignment="1">
      <alignment vertical="top" wrapText="1"/>
    </xf>
    <xf numFmtId="0" fontId="13" fillId="12" borderId="12" xfId="0" applyFont="1" applyFill="1" applyBorder="1" applyAlignment="1">
      <alignment vertical="top" wrapText="1"/>
    </xf>
    <xf numFmtId="0" fontId="13" fillId="12" borderId="13" xfId="0" applyFont="1" applyFill="1" applyBorder="1" applyAlignment="1">
      <alignment vertical="top" wrapText="1"/>
    </xf>
    <xf numFmtId="0" fontId="13" fillId="12" borderId="18" xfId="0" applyFont="1" applyFill="1" applyBorder="1" applyAlignment="1">
      <alignment vertical="top" wrapText="1"/>
    </xf>
    <xf numFmtId="0" fontId="13" fillId="12" borderId="20" xfId="0" applyFont="1" applyFill="1" applyBorder="1" applyAlignment="1">
      <alignment vertical="top" wrapText="1"/>
    </xf>
    <xf numFmtId="0" fontId="13" fillId="12" borderId="22" xfId="0" applyFont="1" applyFill="1" applyBorder="1" applyAlignment="1">
      <alignment vertical="top" wrapText="1"/>
    </xf>
    <xf numFmtId="0" fontId="13" fillId="12" borderId="23" xfId="0" applyFont="1" applyFill="1" applyBorder="1" applyAlignment="1">
      <alignment vertical="top" wrapText="1"/>
    </xf>
    <xf numFmtId="0" fontId="13" fillId="12" borderId="16" xfId="0" applyFont="1" applyFill="1" applyBorder="1" applyAlignment="1">
      <alignment vertical="top" wrapText="1"/>
    </xf>
    <xf numFmtId="0" fontId="13" fillId="12" borderId="19" xfId="0" applyFont="1" applyFill="1" applyBorder="1" applyAlignment="1">
      <alignment vertical="top" wrapText="1"/>
    </xf>
    <xf numFmtId="0" fontId="13" fillId="12" borderId="21" xfId="0" applyFont="1" applyFill="1" applyBorder="1" applyAlignment="1">
      <alignment vertical="top" wrapText="1"/>
    </xf>
    <xf numFmtId="0" fontId="20" fillId="13" borderId="24" xfId="0" applyFont="1" applyFill="1" applyBorder="1" applyAlignment="1">
      <alignment vertical="center"/>
    </xf>
    <xf numFmtId="0" fontId="20" fillId="14" borderId="25" xfId="0" applyFont="1" applyFill="1" applyBorder="1" applyAlignment="1">
      <alignment vertical="center"/>
    </xf>
    <xf numFmtId="0" fontId="0" fillId="7" borderId="26" xfId="0" applyFill="1" applyBorder="1"/>
    <xf numFmtId="0" fontId="6" fillId="7" borderId="26" xfId="0" applyFont="1" applyFill="1" applyBorder="1"/>
    <xf numFmtId="0" fontId="0" fillId="7" borderId="27" xfId="0" applyFill="1" applyBorder="1"/>
    <xf numFmtId="0" fontId="14" fillId="7" borderId="28" xfId="0" applyFont="1" applyFill="1" applyBorder="1"/>
    <xf numFmtId="0" fontId="0" fillId="7" borderId="28" xfId="0" applyFill="1" applyBorder="1"/>
    <xf numFmtId="0" fontId="0" fillId="7" borderId="29" xfId="0" applyFill="1" applyBorder="1"/>
    <xf numFmtId="0" fontId="6" fillId="7" borderId="29" xfId="0" applyFont="1" applyFill="1" applyBorder="1"/>
    <xf numFmtId="0" fontId="0" fillId="7" borderId="30" xfId="0" applyFill="1" applyBorder="1"/>
    <xf numFmtId="0" fontId="37" fillId="12" borderId="31" xfId="0" applyFont="1" applyFill="1" applyBorder="1" applyAlignment="1">
      <alignment horizontal="center" vertical="center" wrapText="1"/>
    </xf>
    <xf numFmtId="0" fontId="35" fillId="12" borderId="0" xfId="0" applyFont="1" applyFill="1" applyAlignment="1">
      <alignment horizontal="center" vertical="center" wrapText="1" readingOrder="1"/>
    </xf>
    <xf numFmtId="0" fontId="35" fillId="12" borderId="31" xfId="0" applyFont="1" applyFill="1" applyBorder="1" applyAlignment="1">
      <alignment horizontal="center" vertical="center" wrapText="1" readingOrder="1"/>
    </xf>
    <xf numFmtId="0" fontId="35" fillId="12" borderId="35" xfId="0" applyFont="1" applyFill="1" applyBorder="1" applyAlignment="1">
      <alignment horizontal="center" wrapText="1" readingOrder="1"/>
    </xf>
    <xf numFmtId="0" fontId="35" fillId="12" borderId="35" xfId="0" applyFont="1" applyFill="1" applyBorder="1" applyAlignment="1">
      <alignment horizontal="center" vertical="top" wrapText="1" readingOrder="1"/>
    </xf>
    <xf numFmtId="0" fontId="35" fillId="12" borderId="0" xfId="0" applyFont="1" applyFill="1" applyAlignment="1">
      <alignment horizontal="center" wrapText="1" readingOrder="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34" fillId="14" borderId="33" xfId="3" applyFont="1" applyFill="1" applyBorder="1" applyAlignment="1">
      <alignment vertical="top" wrapText="1"/>
    </xf>
    <xf numFmtId="0" fontId="5" fillId="7" borderId="31" xfId="0" applyFont="1" applyFill="1" applyBorder="1" applyAlignment="1">
      <alignment vertical="top" wrapText="1"/>
    </xf>
    <xf numFmtId="0" fontId="0" fillId="7" borderId="32" xfId="0" applyFill="1" applyBorder="1" applyAlignment="1">
      <alignment vertical="top" wrapText="1"/>
    </xf>
    <xf numFmtId="0" fontId="5" fillId="0" borderId="32" xfId="0" applyFont="1" applyBorder="1" applyAlignment="1">
      <alignment vertical="top" wrapText="1"/>
    </xf>
    <xf numFmtId="0" fontId="5" fillId="7" borderId="32" xfId="0" applyFont="1" applyFill="1" applyBorder="1" applyAlignment="1">
      <alignment horizontal="center" vertical="top" wrapText="1"/>
    </xf>
    <xf numFmtId="0" fontId="5" fillId="7" borderId="32" xfId="0" applyFont="1" applyFill="1" applyBorder="1" applyAlignment="1">
      <alignment horizontal="left" vertical="top" wrapText="1"/>
    </xf>
    <xf numFmtId="17" fontId="5" fillId="7" borderId="32" xfId="0" applyNumberFormat="1" applyFont="1" applyFill="1" applyBorder="1" applyAlignment="1">
      <alignment horizontal="left" vertical="top" wrapText="1"/>
    </xf>
    <xf numFmtId="0" fontId="5" fillId="0" borderId="32" xfId="0" applyFont="1" applyBorder="1" applyAlignment="1">
      <alignment horizontal="left" vertical="top" wrapText="1"/>
    </xf>
    <xf numFmtId="0" fontId="37" fillId="12" borderId="48" xfId="0" applyFont="1" applyFill="1" applyBorder="1" applyAlignment="1">
      <alignment horizontal="center" vertical="center" wrapText="1"/>
    </xf>
    <xf numFmtId="0" fontId="37" fillId="12" borderId="45" xfId="0" applyFont="1" applyFill="1" applyBorder="1" applyAlignment="1">
      <alignment horizontal="center" vertical="center" wrapText="1"/>
    </xf>
    <xf numFmtId="0" fontId="37" fillId="12" borderId="33" xfId="0" applyFont="1" applyFill="1" applyBorder="1" applyAlignment="1">
      <alignment horizontal="center" vertical="center" wrapText="1"/>
    </xf>
    <xf numFmtId="0" fontId="5" fillId="7" borderId="55" xfId="0" applyFont="1" applyFill="1" applyBorder="1" applyAlignment="1">
      <alignment vertical="top" wrapText="1"/>
    </xf>
    <xf numFmtId="0" fontId="0" fillId="7" borderId="55" xfId="0" applyFill="1" applyBorder="1" applyAlignment="1">
      <alignment horizontal="left" vertical="top" wrapText="1"/>
    </xf>
    <xf numFmtId="0" fontId="0" fillId="7" borderId="55" xfId="0" applyFill="1" applyBorder="1" applyAlignment="1">
      <alignment vertical="top" wrapText="1"/>
    </xf>
    <xf numFmtId="0" fontId="5" fillId="0" borderId="55" xfId="0" applyFont="1" applyBorder="1" applyAlignment="1">
      <alignment vertical="top" wrapText="1"/>
    </xf>
    <xf numFmtId="0" fontId="5" fillId="7" borderId="55" xfId="0" applyFont="1" applyFill="1" applyBorder="1" applyAlignment="1">
      <alignment horizontal="center" vertical="top" wrapText="1"/>
    </xf>
    <xf numFmtId="0" fontId="5" fillId="7" borderId="55" xfId="0" applyFont="1" applyFill="1" applyBorder="1" applyAlignment="1">
      <alignment horizontal="left" vertical="top" wrapText="1"/>
    </xf>
    <xf numFmtId="17" fontId="5" fillId="7" borderId="55" xfId="0" applyNumberFormat="1" applyFont="1" applyFill="1" applyBorder="1" applyAlignment="1">
      <alignment horizontal="left" vertical="top" wrapText="1"/>
    </xf>
    <xf numFmtId="1" fontId="0" fillId="7" borderId="55" xfId="0" applyNumberFormat="1" applyFill="1" applyBorder="1" applyAlignment="1">
      <alignment horizontal="left" vertical="top" wrapText="1"/>
    </xf>
    <xf numFmtId="0" fontId="5" fillId="7" borderId="34" xfId="0" applyFont="1" applyFill="1" applyBorder="1" applyAlignment="1">
      <alignment horizontal="left" vertical="top" wrapText="1"/>
    </xf>
    <xf numFmtId="0" fontId="5" fillId="0" borderId="55" xfId="0" applyFont="1" applyBorder="1" applyAlignment="1">
      <alignment horizontal="left" vertical="top" wrapText="1"/>
    </xf>
    <xf numFmtId="17" fontId="5" fillId="7" borderId="55" xfId="0" applyNumberFormat="1" applyFont="1" applyFill="1" applyBorder="1" applyAlignment="1">
      <alignment vertical="top" wrapText="1"/>
    </xf>
    <xf numFmtId="0" fontId="5" fillId="7" borderId="34" xfId="0" applyFont="1" applyFill="1" applyBorder="1" applyAlignment="1">
      <alignment horizontal="center" vertical="top" wrapText="1"/>
    </xf>
    <xf numFmtId="0" fontId="5" fillId="7" borderId="55" xfId="0" quotePrefix="1" applyFont="1" applyFill="1" applyBorder="1" applyAlignment="1">
      <alignment horizontal="left" vertical="top" wrapText="1"/>
    </xf>
    <xf numFmtId="14" fontId="5" fillId="7" borderId="32" xfId="0" applyNumberFormat="1" applyFont="1" applyFill="1" applyBorder="1" applyAlignment="1">
      <alignment horizontal="center" vertical="top" wrapText="1"/>
    </xf>
    <xf numFmtId="0" fontId="0" fillId="7" borderId="32" xfId="0" applyFill="1" applyBorder="1" applyAlignment="1">
      <alignment horizontal="left" vertical="top"/>
    </xf>
    <xf numFmtId="0" fontId="0" fillId="7" borderId="32" xfId="0" applyFill="1" applyBorder="1" applyAlignment="1">
      <alignment horizontal="center" vertical="top" wrapText="1"/>
    </xf>
    <xf numFmtId="14" fontId="0" fillId="0" borderId="32" xfId="0" applyNumberFormat="1" applyBorder="1" applyAlignment="1">
      <alignment horizontal="left" vertical="top" wrapText="1"/>
    </xf>
    <xf numFmtId="0" fontId="37" fillId="12" borderId="32" xfId="0" applyFont="1" applyFill="1" applyBorder="1" applyAlignment="1">
      <alignment horizontal="center" vertical="center" wrapText="1"/>
    </xf>
    <xf numFmtId="17" fontId="5" fillId="0" borderId="32" xfId="0" applyNumberFormat="1" applyFont="1" applyBorder="1" applyAlignment="1">
      <alignment vertical="top" wrapText="1"/>
    </xf>
    <xf numFmtId="0" fontId="25" fillId="0" borderId="32" xfId="0" applyFont="1" applyBorder="1" applyAlignment="1">
      <alignment vertical="center" wrapText="1"/>
    </xf>
    <xf numFmtId="0" fontId="26" fillId="0" borderId="32" xfId="0" applyFont="1" applyBorder="1" applyAlignment="1">
      <alignment vertical="center" wrapText="1"/>
    </xf>
    <xf numFmtId="0" fontId="35" fillId="12" borderId="31" xfId="0" applyFont="1" applyFill="1" applyBorder="1" applyAlignment="1">
      <alignment horizontal="center" vertical="top" wrapText="1" readingOrder="1"/>
    </xf>
    <xf numFmtId="0" fontId="43" fillId="0" borderId="0" xfId="1" applyFont="1"/>
    <xf numFmtId="0" fontId="34" fillId="10" borderId="0" xfId="0" applyFont="1" applyFill="1"/>
    <xf numFmtId="0" fontId="44" fillId="10" borderId="0" xfId="0" applyFont="1" applyFill="1" applyAlignment="1">
      <alignment vertical="center" wrapText="1"/>
    </xf>
    <xf numFmtId="0" fontId="36" fillId="7" borderId="54" xfId="0" applyFont="1" applyFill="1" applyBorder="1" applyAlignment="1">
      <alignment vertical="top"/>
    </xf>
    <xf numFmtId="0" fontId="36" fillId="7" borderId="54" xfId="0" applyFont="1" applyFill="1" applyBorder="1" applyAlignment="1">
      <alignment horizontal="left" vertical="top"/>
    </xf>
    <xf numFmtId="0" fontId="36" fillId="7" borderId="32" xfId="0" applyFont="1" applyFill="1" applyBorder="1" applyAlignment="1">
      <alignment vertical="top"/>
    </xf>
    <xf numFmtId="0" fontId="36" fillId="0" borderId="32" xfId="0" applyFont="1" applyBorder="1" applyAlignment="1">
      <alignment horizontal="left" vertical="top" wrapText="1"/>
    </xf>
    <xf numFmtId="0" fontId="36" fillId="0" borderId="32" xfId="0" applyFont="1" applyBorder="1" applyAlignment="1">
      <alignment horizontal="left" vertical="top"/>
    </xf>
    <xf numFmtId="0" fontId="18" fillId="0" borderId="0" xfId="0" applyFont="1"/>
    <xf numFmtId="0" fontId="31" fillId="10" borderId="0" xfId="0" applyFont="1" applyFill="1" applyAlignment="1">
      <alignment horizontal="center" vertical="top" wrapText="1"/>
    </xf>
    <xf numFmtId="0" fontId="45" fillId="7" borderId="0" xfId="0" applyFont="1" applyFill="1"/>
    <xf numFmtId="0" fontId="9" fillId="15" borderId="0" xfId="0" applyFont="1" applyFill="1" applyAlignment="1">
      <alignment wrapText="1"/>
    </xf>
    <xf numFmtId="0" fontId="9" fillId="12" borderId="31" xfId="0" applyFont="1" applyFill="1" applyBorder="1" applyAlignment="1">
      <alignment horizontal="center" vertical="center" wrapText="1"/>
    </xf>
    <xf numFmtId="0" fontId="4" fillId="0" borderId="32" xfId="0" applyFont="1" applyBorder="1" applyAlignment="1">
      <alignment vertical="top" wrapText="1"/>
    </xf>
    <xf numFmtId="0" fontId="9" fillId="7" borderId="0" xfId="0" applyFont="1" applyFill="1"/>
    <xf numFmtId="0" fontId="5" fillId="3" borderId="55" xfId="0" applyFont="1" applyFill="1" applyBorder="1" applyAlignment="1">
      <alignment horizontal="center" vertical="top" wrapText="1"/>
    </xf>
    <xf numFmtId="14" fontId="36" fillId="7" borderId="32" xfId="0" applyNumberFormat="1" applyFont="1" applyFill="1" applyBorder="1" applyAlignment="1">
      <alignment horizontal="left" vertical="top" wrapText="1"/>
    </xf>
    <xf numFmtId="0" fontId="5" fillId="7" borderId="0" xfId="0" applyFont="1" applyFill="1" applyAlignment="1">
      <alignment wrapText="1"/>
    </xf>
    <xf numFmtId="0" fontId="52" fillId="10" borderId="0" xfId="3" applyFont="1" applyFill="1" applyBorder="1" applyAlignment="1">
      <alignment vertical="center" wrapText="1"/>
    </xf>
    <xf numFmtId="0" fontId="53" fillId="12" borderId="45" xfId="0" applyFont="1" applyFill="1" applyBorder="1" applyAlignment="1">
      <alignment horizontal="center" vertical="center" wrapText="1"/>
    </xf>
    <xf numFmtId="0" fontId="1" fillId="0" borderId="0" xfId="1" applyFont="1"/>
    <xf numFmtId="0" fontId="13" fillId="12" borderId="64" xfId="0" applyFont="1" applyFill="1" applyBorder="1" applyAlignment="1">
      <alignment vertical="top" wrapText="1"/>
    </xf>
    <xf numFmtId="0" fontId="0" fillId="7" borderId="65" xfId="0" applyFill="1" applyBorder="1"/>
    <xf numFmtId="0" fontId="0" fillId="7" borderId="66" xfId="0" applyFill="1" applyBorder="1"/>
    <xf numFmtId="0" fontId="0" fillId="7" borderId="67" xfId="0" applyFill="1" applyBorder="1"/>
    <xf numFmtId="0" fontId="30" fillId="7" borderId="0" xfId="0" applyFont="1" applyFill="1"/>
    <xf numFmtId="0" fontId="21" fillId="10" borderId="1" xfId="0" applyFont="1" applyFill="1" applyBorder="1" applyAlignment="1">
      <alignment horizontal="center" vertical="center" wrapText="1"/>
    </xf>
    <xf numFmtId="0" fontId="21" fillId="11" borderId="16" xfId="0" applyFont="1" applyFill="1" applyBorder="1" applyAlignment="1">
      <alignment horizontal="center" vertical="center"/>
    </xf>
    <xf numFmtId="0" fontId="21" fillId="11" borderId="17" xfId="0" applyFont="1" applyFill="1" applyBorder="1" applyAlignment="1">
      <alignment horizontal="center" vertical="center"/>
    </xf>
    <xf numFmtId="0" fontId="21" fillId="11" borderId="18" xfId="0" applyFont="1" applyFill="1" applyBorder="1" applyAlignment="1">
      <alignment horizontal="center" vertical="center"/>
    </xf>
    <xf numFmtId="0" fontId="21" fillId="11" borderId="19" xfId="0" applyFont="1" applyFill="1" applyBorder="1" applyAlignment="1">
      <alignment horizontal="center" vertical="center"/>
    </xf>
    <xf numFmtId="0" fontId="21" fillId="11" borderId="0" xfId="0" applyFont="1" applyFill="1" applyAlignment="1">
      <alignment horizontal="center" vertical="center"/>
    </xf>
    <xf numFmtId="0" fontId="21" fillId="11" borderId="20" xfId="0" applyFont="1" applyFill="1" applyBorder="1" applyAlignment="1">
      <alignment horizontal="center" vertical="center"/>
    </xf>
    <xf numFmtId="0" fontId="21" fillId="11" borderId="21" xfId="0" applyFont="1" applyFill="1" applyBorder="1" applyAlignment="1">
      <alignment horizontal="center" vertical="center"/>
    </xf>
    <xf numFmtId="0" fontId="21" fillId="11" borderId="22" xfId="0" applyFont="1" applyFill="1" applyBorder="1" applyAlignment="1">
      <alignment horizontal="center" vertical="center"/>
    </xf>
    <xf numFmtId="0" fontId="21" fillId="11" borderId="23" xfId="0" applyFont="1" applyFill="1" applyBorder="1" applyAlignment="1">
      <alignment horizontal="center" vertical="center"/>
    </xf>
    <xf numFmtId="0" fontId="21" fillId="13" borderId="16" xfId="0" applyFont="1" applyFill="1" applyBorder="1" applyAlignment="1">
      <alignment horizontal="center" vertical="center"/>
    </xf>
    <xf numFmtId="0" fontId="21" fillId="13" borderId="17" xfId="0" applyFont="1" applyFill="1" applyBorder="1" applyAlignment="1">
      <alignment horizontal="center" vertical="center"/>
    </xf>
    <xf numFmtId="0" fontId="21" fillId="13" borderId="18" xfId="0" applyFont="1" applyFill="1" applyBorder="1" applyAlignment="1">
      <alignment horizontal="center" vertical="center"/>
    </xf>
    <xf numFmtId="0" fontId="21" fillId="13" borderId="19" xfId="0" applyFont="1" applyFill="1" applyBorder="1" applyAlignment="1">
      <alignment horizontal="center" vertical="center"/>
    </xf>
    <xf numFmtId="0" fontId="21" fillId="13" borderId="0" xfId="0" applyFont="1" applyFill="1" applyAlignment="1">
      <alignment horizontal="center" vertical="center"/>
    </xf>
    <xf numFmtId="0" fontId="21" fillId="13" borderId="20" xfId="0" applyFont="1" applyFill="1" applyBorder="1" applyAlignment="1">
      <alignment horizontal="center" vertical="center"/>
    </xf>
    <xf numFmtId="0" fontId="21" fillId="13" borderId="21" xfId="0" applyFont="1" applyFill="1" applyBorder="1" applyAlignment="1">
      <alignment horizontal="center" vertical="center"/>
    </xf>
    <xf numFmtId="0" fontId="21" fillId="13" borderId="22" xfId="0" applyFont="1" applyFill="1" applyBorder="1" applyAlignment="1">
      <alignment horizontal="center" vertical="center"/>
    </xf>
    <xf numFmtId="0" fontId="21" fillId="13" borderId="23" xfId="0" applyFont="1" applyFill="1" applyBorder="1" applyAlignment="1">
      <alignment horizontal="center" vertical="center"/>
    </xf>
    <xf numFmtId="0" fontId="21" fillId="14" borderId="6" xfId="0" applyFont="1" applyFill="1" applyBorder="1" applyAlignment="1">
      <alignment horizontal="center" vertical="center"/>
    </xf>
    <xf numFmtId="0" fontId="21" fillId="14" borderId="7" xfId="0" applyFont="1" applyFill="1" applyBorder="1" applyAlignment="1">
      <alignment horizontal="center" vertical="center"/>
    </xf>
    <xf numFmtId="0" fontId="21" fillId="14" borderId="8" xfId="0" applyFont="1" applyFill="1" applyBorder="1" applyAlignment="1">
      <alignment horizontal="center" vertical="center"/>
    </xf>
    <xf numFmtId="0" fontId="21" fillId="14" borderId="9" xfId="0" applyFont="1" applyFill="1" applyBorder="1" applyAlignment="1">
      <alignment horizontal="center" vertical="center"/>
    </xf>
    <xf numFmtId="0" fontId="21" fillId="14" borderId="0" xfId="0" applyFont="1" applyFill="1" applyAlignment="1">
      <alignment horizontal="center" vertical="center"/>
    </xf>
    <xf numFmtId="0" fontId="21" fillId="14" borderId="10" xfId="0" applyFont="1" applyFill="1" applyBorder="1" applyAlignment="1">
      <alignment horizontal="center" vertical="center"/>
    </xf>
    <xf numFmtId="0" fontId="21" fillId="14" borderId="11" xfId="0" applyFont="1" applyFill="1" applyBorder="1" applyAlignment="1">
      <alignment horizontal="center" vertical="center"/>
    </xf>
    <xf numFmtId="0" fontId="21" fillId="14" borderId="12" xfId="0" applyFont="1" applyFill="1" applyBorder="1" applyAlignment="1">
      <alignment horizontal="center" vertical="center"/>
    </xf>
    <xf numFmtId="0" fontId="21" fillId="14" borderId="13" xfId="0" applyFont="1" applyFill="1" applyBorder="1" applyAlignment="1">
      <alignment horizontal="center" vertical="center"/>
    </xf>
    <xf numFmtId="0" fontId="47" fillId="15" borderId="0" xfId="0" applyFont="1" applyFill="1" applyAlignment="1">
      <alignment horizontal="left" vertical="center"/>
    </xf>
    <xf numFmtId="0" fontId="27" fillId="15" borderId="0" xfId="0" applyFont="1" applyFill="1" applyAlignment="1">
      <alignment horizontal="center" wrapText="1"/>
    </xf>
    <xf numFmtId="0" fontId="9" fillId="15" borderId="0" xfId="0" applyFont="1" applyFill="1" applyAlignment="1">
      <alignment horizontal="left" wrapText="1"/>
    </xf>
    <xf numFmtId="0" fontId="27" fillId="15" borderId="0" xfId="0" applyFont="1" applyFill="1" applyAlignment="1">
      <alignment horizontal="left" wrapText="1"/>
    </xf>
    <xf numFmtId="0" fontId="27" fillId="15" borderId="0" xfId="0" applyFont="1" applyFill="1" applyAlignment="1">
      <alignment horizontal="left" vertical="center" wrapText="1"/>
    </xf>
    <xf numFmtId="0" fontId="27" fillId="15" borderId="0" xfId="0" applyFont="1" applyFill="1" applyAlignment="1">
      <alignment horizontal="left"/>
    </xf>
    <xf numFmtId="0" fontId="9" fillId="15" borderId="0" xfId="0" applyFont="1" applyFill="1" applyAlignment="1">
      <alignment horizontal="left" vertical="top" wrapText="1"/>
    </xf>
    <xf numFmtId="0" fontId="5" fillId="7" borderId="0" xfId="0" applyFont="1" applyFill="1" applyAlignment="1">
      <alignment vertical="top" wrapText="1"/>
    </xf>
    <xf numFmtId="0" fontId="5" fillId="7" borderId="0" xfId="0" applyFont="1" applyFill="1" applyAlignment="1">
      <alignment vertical="top"/>
    </xf>
    <xf numFmtId="0" fontId="5" fillId="0" borderId="46" xfId="0" applyFont="1" applyBorder="1" applyAlignment="1">
      <alignment horizontal="left" vertical="center" wrapText="1"/>
    </xf>
    <xf numFmtId="0" fontId="5" fillId="0" borderId="0" xfId="0" applyFont="1" applyAlignment="1">
      <alignment horizontal="left" vertical="center" wrapText="1"/>
    </xf>
    <xf numFmtId="0" fontId="5" fillId="0" borderId="47" xfId="0" applyFont="1" applyBorder="1" applyAlignment="1">
      <alignment horizontal="left" vertical="center" wrapText="1"/>
    </xf>
    <xf numFmtId="0" fontId="5" fillId="0" borderId="46" xfId="0" applyFont="1" applyBorder="1" applyAlignment="1">
      <alignment horizontal="left" wrapText="1"/>
    </xf>
    <xf numFmtId="0" fontId="5" fillId="0" borderId="0" xfId="0" applyFont="1" applyAlignment="1">
      <alignment horizontal="left" wrapText="1"/>
    </xf>
    <xf numFmtId="0" fontId="5" fillId="0" borderId="47" xfId="0" applyFont="1" applyBorder="1" applyAlignment="1">
      <alignment horizontal="left" wrapText="1"/>
    </xf>
    <xf numFmtId="0" fontId="15" fillId="11" borderId="0" xfId="0" applyFont="1" applyFill="1" applyAlignment="1">
      <alignment horizontal="center" vertical="center"/>
    </xf>
    <xf numFmtId="0" fontId="5" fillId="7" borderId="32" xfId="0" quotePrefix="1" applyFont="1" applyFill="1" applyBorder="1" applyAlignment="1">
      <alignment horizontal="left" vertical="top" wrapText="1"/>
    </xf>
    <xf numFmtId="0" fontId="5" fillId="0" borderId="33" xfId="0" applyFont="1" applyBorder="1" applyAlignment="1">
      <alignment horizontal="left" vertical="center" wrapText="1"/>
    </xf>
    <xf numFmtId="0" fontId="5" fillId="0" borderId="31" xfId="0" applyFont="1" applyBorder="1" applyAlignment="1">
      <alignment horizontal="left" vertical="center" wrapText="1"/>
    </xf>
    <xf numFmtId="0" fontId="5" fillId="0" borderId="48" xfId="0" applyFont="1" applyBorder="1" applyAlignment="1">
      <alignment horizontal="left" vertical="center" wrapText="1"/>
    </xf>
    <xf numFmtId="0" fontId="9" fillId="12" borderId="31" xfId="0" applyFont="1" applyFill="1" applyBorder="1" applyAlignment="1">
      <alignment horizontal="center" vertical="center" wrapText="1"/>
    </xf>
    <xf numFmtId="0" fontId="38" fillId="4" borderId="43" xfId="0" applyFont="1" applyFill="1" applyBorder="1" applyAlignment="1">
      <alignment horizontal="center" vertical="center" wrapText="1" readingOrder="1"/>
    </xf>
    <xf numFmtId="0" fontId="38" fillId="4" borderId="60" xfId="0" applyFont="1" applyFill="1" applyBorder="1" applyAlignment="1">
      <alignment horizontal="center" vertical="center" wrapText="1" readingOrder="1"/>
    </xf>
    <xf numFmtId="0" fontId="38" fillId="4" borderId="42" xfId="0" applyFont="1" applyFill="1" applyBorder="1" applyAlignment="1">
      <alignment horizontal="center" vertical="center" wrapText="1" readingOrder="1"/>
    </xf>
    <xf numFmtId="0" fontId="38" fillId="4" borderId="61" xfId="0" applyFont="1" applyFill="1" applyBorder="1" applyAlignment="1">
      <alignment horizontal="center" vertical="center" wrapText="1" readingOrder="1"/>
    </xf>
    <xf numFmtId="0" fontId="39" fillId="6" borderId="43" xfId="0" applyFont="1" applyFill="1" applyBorder="1" applyAlignment="1">
      <alignment horizontal="center" vertical="center" wrapText="1" readingOrder="1"/>
    </xf>
    <xf numFmtId="0" fontId="39" fillId="6" borderId="57" xfId="0" applyFont="1" applyFill="1" applyBorder="1" applyAlignment="1">
      <alignment horizontal="center" vertical="center" wrapText="1" readingOrder="1"/>
    </xf>
    <xf numFmtId="0" fontId="38" fillId="4" borderId="57" xfId="0" applyFont="1" applyFill="1" applyBorder="1" applyAlignment="1">
      <alignment horizontal="center" vertical="center" wrapText="1" readingOrder="1"/>
    </xf>
    <xf numFmtId="0" fontId="38" fillId="4" borderId="62" xfId="0" applyFont="1" applyFill="1" applyBorder="1" applyAlignment="1">
      <alignment horizontal="center" vertical="center" wrapText="1" readingOrder="1"/>
    </xf>
    <xf numFmtId="0" fontId="15" fillId="11" borderId="0" xfId="0" applyFont="1" applyFill="1" applyAlignment="1">
      <alignment horizontal="center" vertical="center" wrapText="1"/>
    </xf>
    <xf numFmtId="0" fontId="5" fillId="0" borderId="49" xfId="0" applyFont="1" applyBorder="1" applyAlignment="1">
      <alignment horizontal="left" vertical="top" wrapText="1"/>
    </xf>
    <xf numFmtId="0" fontId="5" fillId="0" borderId="14"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31" fillId="10" borderId="0" xfId="0" applyFont="1" applyFill="1" applyAlignment="1">
      <alignment horizontal="center" vertical="top" wrapText="1"/>
    </xf>
    <xf numFmtId="0" fontId="38" fillId="4" borderId="39" xfId="0" applyFont="1" applyFill="1" applyBorder="1" applyAlignment="1">
      <alignment horizontal="center" vertical="center" wrapText="1" readingOrder="1"/>
    </xf>
    <xf numFmtId="0" fontId="38" fillId="4" borderId="40" xfId="0" applyFont="1" applyFill="1" applyBorder="1" applyAlignment="1">
      <alignment horizontal="center" vertical="center" wrapText="1" readingOrder="1"/>
    </xf>
    <xf numFmtId="0" fontId="39" fillId="6" borderId="60" xfId="0" applyFont="1" applyFill="1" applyBorder="1" applyAlignment="1">
      <alignment horizontal="center" vertical="center" wrapText="1" readingOrder="1"/>
    </xf>
    <xf numFmtId="0" fontId="39" fillId="6" borderId="44" xfId="0" applyFont="1" applyFill="1" applyBorder="1" applyAlignment="1">
      <alignment horizontal="center" vertical="center" wrapText="1" readingOrder="1"/>
    </xf>
    <xf numFmtId="0" fontId="39" fillId="6" borderId="46" xfId="0" applyFont="1" applyFill="1" applyBorder="1" applyAlignment="1">
      <alignment horizontal="center" vertical="center" wrapText="1" readingOrder="1"/>
    </xf>
    <xf numFmtId="0" fontId="39" fillId="6" borderId="40" xfId="0" applyFont="1" applyFill="1" applyBorder="1" applyAlignment="1">
      <alignment horizontal="center" vertical="center" wrapText="1" readingOrder="1"/>
    </xf>
    <xf numFmtId="0" fontId="38" fillId="3" borderId="43" xfId="0" applyFont="1" applyFill="1" applyBorder="1" applyAlignment="1">
      <alignment horizontal="center" vertical="center" wrapText="1" readingOrder="1"/>
    </xf>
    <xf numFmtId="0" fontId="38" fillId="3" borderId="57" xfId="0" applyFont="1" applyFill="1" applyBorder="1" applyAlignment="1">
      <alignment horizontal="center" vertical="center" wrapText="1" readingOrder="1"/>
    </xf>
    <xf numFmtId="0" fontId="39" fillId="5" borderId="44" xfId="0" applyFont="1" applyFill="1" applyBorder="1" applyAlignment="1">
      <alignment horizontal="center" vertical="center" wrapText="1" readingOrder="1"/>
    </xf>
    <xf numFmtId="0" fontId="39" fillId="5" borderId="56" xfId="0" applyFont="1" applyFill="1" applyBorder="1" applyAlignment="1">
      <alignment horizontal="center" vertical="center" wrapText="1" readingOrder="1"/>
    </xf>
    <xf numFmtId="0" fontId="39" fillId="6" borderId="39" xfId="0" applyFont="1" applyFill="1" applyBorder="1" applyAlignment="1">
      <alignment horizontal="center" vertical="center" wrapText="1" readingOrder="1"/>
    </xf>
    <xf numFmtId="0" fontId="38" fillId="3" borderId="44" xfId="0" applyFont="1" applyFill="1" applyBorder="1" applyAlignment="1">
      <alignment horizontal="center" vertical="center" wrapText="1" readingOrder="1"/>
    </xf>
    <xf numFmtId="0" fontId="38" fillId="3" borderId="56"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1" fillId="10" borderId="0" xfId="0" applyFont="1" applyFill="1" applyAlignment="1">
      <alignment horizontal="center" vertical="center" textRotation="255" wrapText="1" readingOrder="1"/>
    </xf>
    <xf numFmtId="0" fontId="5" fillId="7" borderId="0" xfId="0" applyFont="1" applyFill="1" applyAlignment="1">
      <alignment horizontal="left" vertical="center" wrapText="1"/>
    </xf>
    <xf numFmtId="0" fontId="39" fillId="6" borderId="42" xfId="0" applyFont="1" applyFill="1" applyBorder="1" applyAlignment="1">
      <alignment horizontal="center" vertical="center" wrapText="1" readingOrder="1"/>
    </xf>
    <xf numFmtId="0" fontId="39" fillId="6" borderId="61" xfId="0" applyFont="1" applyFill="1" applyBorder="1" applyAlignment="1">
      <alignment horizontal="center" vertical="center" wrapText="1" readingOrder="1"/>
    </xf>
    <xf numFmtId="0" fontId="27" fillId="2" borderId="0" xfId="0" applyFont="1" applyFill="1" applyAlignment="1">
      <alignment horizontal="left" vertical="center" wrapText="1"/>
    </xf>
    <xf numFmtId="0" fontId="31" fillId="10" borderId="0" xfId="0" applyFont="1" applyFill="1" applyAlignment="1">
      <alignment horizontal="center" wrapText="1"/>
    </xf>
    <xf numFmtId="0" fontId="31" fillId="10" borderId="0" xfId="0" applyFont="1" applyFill="1" applyAlignment="1">
      <alignment horizontal="center" vertical="center" wrapText="1"/>
    </xf>
    <xf numFmtId="0" fontId="39" fillId="5" borderId="58" xfId="0" applyFont="1" applyFill="1" applyBorder="1" applyAlignment="1">
      <alignment horizontal="center" vertical="center" wrapText="1" readingOrder="1"/>
    </xf>
    <xf numFmtId="0" fontId="38" fillId="3" borderId="63" xfId="0" applyFont="1" applyFill="1" applyBorder="1" applyAlignment="1">
      <alignment horizontal="center" vertical="center" wrapText="1" readingOrder="1"/>
    </xf>
    <xf numFmtId="0" fontId="38" fillId="3" borderId="61" xfId="0" applyFont="1" applyFill="1" applyBorder="1" applyAlignment="1">
      <alignment horizontal="center" vertical="center" wrapText="1" readingOrder="1"/>
    </xf>
    <xf numFmtId="0" fontId="38" fillId="3" borderId="59" xfId="0" applyFont="1" applyFill="1" applyBorder="1" applyAlignment="1">
      <alignment horizontal="center" vertical="center" wrapText="1" readingOrder="1"/>
    </xf>
    <xf numFmtId="0" fontId="39" fillId="5" borderId="59" xfId="0" applyFont="1" applyFill="1" applyBorder="1" applyAlignment="1">
      <alignment horizontal="center" vertical="center" wrapText="1" readingOrder="1"/>
    </xf>
    <xf numFmtId="0" fontId="39" fillId="5" borderId="57" xfId="0" applyFont="1" applyFill="1" applyBorder="1" applyAlignment="1">
      <alignment horizontal="center" vertical="center" wrapText="1" readingOrder="1"/>
    </xf>
    <xf numFmtId="0" fontId="46" fillId="10" borderId="0" xfId="0" applyFont="1" applyFill="1" applyAlignment="1">
      <alignment horizontal="center" vertical="top" textRotation="255" wrapText="1" readingOrder="1"/>
    </xf>
    <xf numFmtId="0" fontId="31" fillId="10" borderId="0" xfId="0" applyFont="1" applyFill="1" applyAlignment="1">
      <alignment horizontal="center" vertical="top" textRotation="255" wrapText="1" readingOrder="1"/>
    </xf>
    <xf numFmtId="0" fontId="38" fillId="3" borderId="36"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15" fillId="13" borderId="46" xfId="0" applyFont="1" applyFill="1" applyBorder="1" applyAlignment="1">
      <alignment horizontal="center" vertical="center" wrapText="1"/>
    </xf>
    <xf numFmtId="0" fontId="15" fillId="13" borderId="0" xfId="0" applyFont="1" applyFill="1" applyAlignment="1">
      <alignment horizontal="center" vertical="center" wrapText="1"/>
    </xf>
    <xf numFmtId="0" fontId="15" fillId="13" borderId="47" xfId="0" applyFont="1" applyFill="1" applyBorder="1" applyAlignment="1">
      <alignment horizontal="center" vertical="center" wrapText="1"/>
    </xf>
    <xf numFmtId="0" fontId="5" fillId="7" borderId="46" xfId="0" applyFont="1" applyFill="1" applyBorder="1" applyAlignment="1">
      <alignment horizontal="left" vertical="top" wrapText="1"/>
    </xf>
    <xf numFmtId="0" fontId="5" fillId="7" borderId="0" xfId="0" applyFont="1" applyFill="1" applyAlignment="1">
      <alignment horizontal="left" vertical="top" wrapText="1"/>
    </xf>
    <xf numFmtId="0" fontId="5" fillId="7" borderId="47" xfId="0" applyFont="1" applyFill="1" applyBorder="1" applyAlignment="1">
      <alignment horizontal="left" vertical="top" wrapText="1"/>
    </xf>
    <xf numFmtId="0" fontId="5" fillId="7" borderId="31" xfId="0" applyFont="1" applyFill="1" applyBorder="1" applyAlignment="1">
      <alignment horizontal="center" vertical="top" wrapText="1"/>
    </xf>
    <xf numFmtId="0" fontId="5" fillId="7" borderId="48" xfId="0" applyFont="1" applyFill="1" applyBorder="1" applyAlignment="1">
      <alignment horizontal="center" vertical="top" wrapText="1"/>
    </xf>
    <xf numFmtId="0" fontId="5" fillId="7" borderId="33" xfId="0" applyFont="1" applyFill="1" applyBorder="1" applyAlignment="1">
      <alignment horizontal="left" vertical="top" wrapText="1"/>
    </xf>
    <xf numFmtId="0" fontId="5" fillId="7" borderId="31" xfId="0" applyFont="1" applyFill="1" applyBorder="1" applyAlignment="1">
      <alignment horizontal="left" vertical="top" wrapText="1"/>
    </xf>
    <xf numFmtId="0" fontId="5" fillId="7" borderId="48" xfId="0" applyFont="1" applyFill="1" applyBorder="1" applyAlignment="1">
      <alignment horizontal="left" vertical="top" wrapText="1"/>
    </xf>
    <xf numFmtId="0" fontId="15" fillId="14" borderId="46"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47" xfId="0" applyFont="1" applyFill="1" applyBorder="1" applyAlignment="1">
      <alignment horizontal="center" vertical="center" wrapText="1"/>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0" fontId="15" fillId="10" borderId="31" xfId="0" applyFont="1" applyFill="1" applyBorder="1" applyAlignment="1">
      <alignment horizontal="center" vertical="center" wrapText="1"/>
    </xf>
    <xf numFmtId="0" fontId="35" fillId="7" borderId="46" xfId="0" applyFont="1" applyFill="1" applyBorder="1" applyAlignment="1">
      <alignment horizontal="left" vertical="top" wrapText="1"/>
    </xf>
    <xf numFmtId="0" fontId="32" fillId="7" borderId="46" xfId="0" applyFont="1" applyFill="1" applyBorder="1" applyAlignment="1">
      <alignment horizontal="left" vertical="top" wrapText="1"/>
    </xf>
    <xf numFmtId="0" fontId="40" fillId="0" borderId="32" xfId="0" applyFont="1" applyBorder="1" applyAlignment="1">
      <alignment vertical="center" wrapText="1"/>
    </xf>
    <xf numFmtId="0" fontId="25" fillId="0" borderId="32" xfId="0" applyFont="1" applyBorder="1" applyAlignment="1">
      <alignment vertical="center" wrapText="1"/>
    </xf>
    <xf numFmtId="0" fontId="19" fillId="10" borderId="31"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19" fillId="10" borderId="0" xfId="0" applyFont="1" applyFill="1" applyAlignment="1">
      <alignment horizontal="center" vertical="center" wrapText="1" readingOrder="1"/>
    </xf>
    <xf numFmtId="0" fontId="34" fillId="10" borderId="0" xfId="0" applyFont="1" applyFill="1" applyAlignment="1">
      <alignment horizontal="center" vertical="center" wrapText="1"/>
    </xf>
    <xf numFmtId="0" fontId="19" fillId="10" borderId="0" xfId="0" applyFont="1" applyFill="1" applyAlignment="1">
      <alignment horizontal="center" vertical="center" textRotation="255" wrapText="1" readingOrder="1"/>
    </xf>
    <xf numFmtId="0" fontId="39" fillId="5" borderId="37" xfId="0" applyFont="1" applyFill="1" applyBorder="1" applyAlignment="1">
      <alignment horizontal="center" vertical="center" wrapText="1" readingOrder="1"/>
    </xf>
    <xf numFmtId="0" fontId="39" fillId="5" borderId="40" xfId="0" applyFont="1" applyFill="1" applyBorder="1" applyAlignment="1">
      <alignment horizontal="center" vertical="center" wrapText="1" readingOrder="1"/>
    </xf>
    <xf numFmtId="0" fontId="39" fillId="5" borderId="38" xfId="0" applyFont="1" applyFill="1" applyBorder="1" applyAlignment="1">
      <alignment horizontal="center" vertical="center" wrapText="1" readingOrder="1"/>
    </xf>
    <xf numFmtId="0" fontId="39" fillId="5" borderId="41" xfId="0" applyFont="1" applyFill="1" applyBorder="1" applyAlignment="1">
      <alignment horizontal="center" vertical="center" wrapText="1" readingOrder="1"/>
    </xf>
    <xf numFmtId="0" fontId="38" fillId="3" borderId="41" xfId="0" applyFont="1" applyFill="1" applyBorder="1" applyAlignment="1">
      <alignment horizontal="center" vertical="center" wrapText="1" readingOrder="1"/>
    </xf>
    <xf numFmtId="0" fontId="39" fillId="6" borderId="41" xfId="0" applyFont="1" applyFill="1" applyBorder="1" applyAlignment="1">
      <alignment horizontal="center" vertical="center" wrapText="1" readingOrder="1"/>
    </xf>
    <xf numFmtId="0" fontId="44" fillId="10" borderId="0" xfId="0" applyFont="1" applyFill="1" applyAlignment="1">
      <alignment horizontal="lef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24">
    <dxf>
      <font>
        <strike val="0"/>
      </font>
      <fill>
        <patternFill>
          <bgColor rgb="FF00B050"/>
        </patternFill>
      </fill>
    </dxf>
    <dxf>
      <fill>
        <patternFill>
          <bgColor rgb="FFFFFF00"/>
        </patternFill>
      </fill>
    </dxf>
    <dxf>
      <fill>
        <patternFill>
          <bgColor theme="9" tint="-0.24994659260841701"/>
        </patternFill>
      </fill>
    </dxf>
    <dxf>
      <fill>
        <patternFill>
          <bgColor rgb="FFFF0000"/>
        </patternFill>
      </fill>
    </dxf>
    <dxf>
      <font>
        <strike val="0"/>
      </font>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patternFill>
      </fill>
    </dxf>
    <dxf>
      <fill>
        <patternFill>
          <bgColor theme="6"/>
        </patternFill>
      </fill>
    </dxf>
    <dxf>
      <fill>
        <patternFill>
          <bgColor theme="8" tint="0.39994506668294322"/>
        </patternFill>
      </fill>
    </dxf>
    <dxf>
      <fill>
        <patternFill>
          <bgColor rgb="FFFF0000"/>
        </patternFill>
      </fill>
    </dxf>
    <dxf>
      <fill>
        <patternFill>
          <bgColor theme="9"/>
        </patternFill>
      </fill>
    </dxf>
    <dxf>
      <fill>
        <patternFill>
          <bgColor theme="6"/>
        </patternFill>
      </fill>
    </dxf>
    <dxf>
      <fill>
        <patternFill>
          <bgColor theme="8" tint="0.39994506668294322"/>
        </patternFill>
      </fill>
    </dxf>
    <dxf>
      <fill>
        <patternFill>
          <bgColor rgb="FFFF0000"/>
        </patternFill>
      </fill>
    </dxf>
    <dxf>
      <fill>
        <patternFill>
          <bgColor rgb="FFFFC000"/>
        </patternFill>
      </fill>
    </dxf>
    <dxf>
      <fill>
        <patternFill>
          <bgColor theme="6"/>
        </patternFill>
      </fill>
    </dxf>
    <dxf>
      <fill>
        <patternFill>
          <bgColor theme="8" tint="0.39994506668294322"/>
        </patternFill>
      </fill>
    </dxf>
    <dxf>
      <fill>
        <patternFill>
          <bgColor rgb="FFFF0000"/>
        </patternFill>
      </fill>
    </dxf>
    <dxf>
      <fill>
        <patternFill>
          <bgColor rgb="FFFFC000"/>
        </patternFill>
      </fill>
    </dxf>
    <dxf>
      <fill>
        <patternFill>
          <bgColor theme="6"/>
        </patternFill>
      </fill>
    </dxf>
    <dxf>
      <fill>
        <patternFill>
          <bgColor theme="8" tint="0.39994506668294322"/>
        </patternFill>
      </fill>
    </dxf>
  </dxfs>
  <tableStyles count="0" defaultTableStyle="TableStyleMedium9" defaultPivotStyle="PivotStyleLight16"/>
  <colors>
    <mruColors>
      <color rgb="FF1C2040"/>
      <color rgb="FFECEBEE"/>
      <color rgb="FF363F7C"/>
      <color rgb="FF9A8273"/>
      <color rgb="FFE0603A"/>
      <color rgb="FF4C58AE"/>
      <color rgb="FF78C06E"/>
      <color rgb="FFBCDFB7"/>
      <color rgb="FF99CF91"/>
      <color rgb="FF443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rgbClr val="363F7C"/>
                </a:solidFill>
                <a:latin typeface="Arial" panose="020B0604020202020204" pitchFamily="34" charset="0"/>
                <a:ea typeface="+mn-ea"/>
                <a:cs typeface="Arial" panose="020B0604020202020204" pitchFamily="34" charset="0"/>
              </a:defRPr>
            </a:pPr>
            <a:r>
              <a:rPr lang="en-AU" b="1">
                <a:solidFill>
                  <a:srgbClr val="363F7C"/>
                </a:solidFill>
              </a:rPr>
              <a:t>Example graph 1 – Risk profile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363F7C"/>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2607780463085683E-2"/>
          <c:y val="0.1183093801732082"/>
          <c:w val="0.84515384215586897"/>
          <c:h val="0.73815398357253359"/>
        </c:manualLayout>
      </c:layout>
      <c:scatterChart>
        <c:scatterStyle val="lineMarker"/>
        <c:varyColors val="0"/>
        <c:ser>
          <c:idx val="0"/>
          <c:order val="0"/>
          <c:tx>
            <c:strRef>
              <c:f>Reporting!$R$12</c:f>
              <c:strCache>
                <c:ptCount val="1"/>
                <c:pt idx="0">
                  <c:v>Residual Rating value</c:v>
                </c:pt>
              </c:strCache>
            </c:strRef>
          </c:tx>
          <c:spPr>
            <a:ln w="28575" cap="rnd">
              <a:noFill/>
              <a:round/>
            </a:ln>
            <a:effectLst/>
          </c:spPr>
          <c:marker>
            <c:symbol val="circle"/>
            <c:size val="5"/>
            <c:spPr>
              <a:solidFill>
                <a:schemeClr val="tx2">
                  <a:lumMod val="40000"/>
                  <a:lumOff val="60000"/>
                </a:schemeClr>
              </a:solidFill>
              <a:ln w="9525">
                <a:noFill/>
              </a:ln>
              <a:effectLst/>
            </c:spPr>
          </c:marker>
          <c:dLbls>
            <c:dLbl>
              <c:idx val="0"/>
              <c:tx>
                <c:rich>
                  <a:bodyPr/>
                  <a:lstStyle/>
                  <a:p>
                    <a:fld id="{73759CD8-5B49-4A6B-90D3-33091A7C4949}" type="CELLRANGE">
                      <a:rPr lang="en-US"/>
                      <a:pPr/>
                      <a:t>[CELLRANGE]</a:t>
                    </a:fld>
                    <a:endParaRPr lang="en-AU"/>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A4D-47E4-B713-19B2A14D8E2F}"/>
                </c:ext>
              </c:extLst>
            </c:dLbl>
            <c:dLbl>
              <c:idx val="1"/>
              <c:layout>
                <c:manualLayout>
                  <c:x val="-6.1058452927311282E-2"/>
                  <c:y val="8.2922128295971662E-2"/>
                </c:manualLayout>
              </c:layout>
              <c:tx>
                <c:rich>
                  <a:bodyPr/>
                  <a:lstStyle/>
                  <a:p>
                    <a:fld id="{72336764-4E1D-47A1-BBC4-276F52B716CE}"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14D-4AFA-B926-F82CD064492D}"/>
                </c:ext>
              </c:extLst>
            </c:dLbl>
            <c:dLbl>
              <c:idx val="2"/>
              <c:layout>
                <c:manualLayout>
                  <c:x val="-3.0809161990306241E-2"/>
                  <c:y val="-5.1037409661518936E-3"/>
                </c:manualLayout>
              </c:layout>
              <c:tx>
                <c:rich>
                  <a:bodyPr/>
                  <a:lstStyle/>
                  <a:p>
                    <a:fld id="{564CB817-BFDC-4646-AF44-3E4AAE8762A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F59-4756-91E0-4E8A35A46A0D}"/>
                </c:ext>
              </c:extLst>
            </c:dLbl>
            <c:dLbl>
              <c:idx val="3"/>
              <c:layout>
                <c:manualLayout>
                  <c:x val="-6.1058452927311282E-2"/>
                  <c:y val="9.3078959364678221E-2"/>
                </c:manualLayout>
              </c:layout>
              <c:tx>
                <c:rich>
                  <a:bodyPr/>
                  <a:lstStyle/>
                  <a:p>
                    <a:fld id="{791D3DEB-DAE7-4243-9ED7-7565D4B4958D}"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14D-4AFA-B926-F82CD064492D}"/>
                </c:ext>
              </c:extLst>
            </c:dLbl>
            <c:dLbl>
              <c:idx val="4"/>
              <c:layout>
                <c:manualLayout>
                  <c:x val="-4.0511616003713726E-3"/>
                  <c:y val="3.8909193664909879E-2"/>
                </c:manualLayout>
              </c:layout>
              <c:tx>
                <c:rich>
                  <a:bodyPr/>
                  <a:lstStyle/>
                  <a:p>
                    <a:fld id="{F6C41463-4CC5-4A3F-9934-20BD022E917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14D-4AFA-B926-F82CD064492D}"/>
                </c:ext>
              </c:extLst>
            </c:dLbl>
            <c:dLbl>
              <c:idx val="5"/>
              <c:layout>
                <c:manualLayout>
                  <c:x val="-8.0839236062490036E-2"/>
                  <c:y val="1.5209921171261109E-2"/>
                </c:manualLayout>
              </c:layout>
              <c:tx>
                <c:rich>
                  <a:bodyPr/>
                  <a:lstStyle/>
                  <a:p>
                    <a:fld id="{C99811EA-9BC2-40A2-9D33-E0896031D69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14D-4AFA-B926-F82CD064492D}"/>
                </c:ext>
              </c:extLst>
            </c:dLbl>
            <c:dLbl>
              <c:idx val="6"/>
              <c:layout>
                <c:manualLayout>
                  <c:x val="1.9298281401480245E-2"/>
                  <c:y val="3.5523583308674361E-2"/>
                </c:manualLayout>
              </c:layout>
              <c:tx>
                <c:rich>
                  <a:bodyPr/>
                  <a:lstStyle/>
                  <a:p>
                    <a:fld id="{DF32E2F3-4EEF-4A15-A553-3061CA079D12}"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14D-4AFA-B926-F82CD064492D}"/>
                </c:ext>
              </c:extLst>
            </c:dLbl>
            <c:dLbl>
              <c:idx val="7"/>
              <c:layout>
                <c:manualLayout>
                  <c:x val="-5.789232482533592E-2"/>
                  <c:y val="3.8909193664909879E-2"/>
                </c:manualLayout>
              </c:layout>
              <c:tx>
                <c:rich>
                  <a:bodyPr/>
                  <a:lstStyle/>
                  <a:p>
                    <a:fld id="{4AFA3730-F029-4609-947D-CC4302FC45F3}"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14D-4AFA-B926-F82CD064492D}"/>
                </c:ext>
              </c:extLst>
            </c:dLbl>
            <c:dLbl>
              <c:idx val="8"/>
              <c:layout>
                <c:manualLayout>
                  <c:x val="-3.184129472029975E-2"/>
                  <c:y val="-5.1037409661518936E-3"/>
                </c:manualLayout>
              </c:layout>
              <c:tx>
                <c:rich>
                  <a:bodyPr/>
                  <a:lstStyle/>
                  <a:p>
                    <a:fld id="{AB5A1516-0602-4467-B082-89CE592BACF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14D-4AFA-B926-F82CD064492D}"/>
                </c:ext>
              </c:extLst>
            </c:dLbl>
            <c:dLbl>
              <c:idx val="9"/>
              <c:layout>
                <c:manualLayout>
                  <c:x val="-6.8959388340264743E-2"/>
                  <c:y val="9.9850180077149256E-2"/>
                </c:manualLayout>
              </c:layout>
              <c:tx>
                <c:rich>
                  <a:bodyPr/>
                  <a:lstStyle/>
                  <a:p>
                    <a:fld id="{75ADDEE4-3704-4D18-BBFC-2AA117AA41C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14D-4AFA-B926-F82CD064492D}"/>
                </c:ext>
              </c:extLst>
            </c:dLbl>
            <c:dLbl>
              <c:idx val="10"/>
              <c:layout>
                <c:manualLayout>
                  <c:x val="-2.8744896530319225E-2"/>
                  <c:y val="-4.2345454884742749E-2"/>
                </c:manualLayout>
              </c:layout>
              <c:tx>
                <c:rich>
                  <a:bodyPr/>
                  <a:lstStyle/>
                  <a:p>
                    <a:fld id="{D13780E8-EDFA-43DA-ABF7-8199A300BAA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14D-4AFA-B926-F82CD064492D}"/>
                </c:ext>
              </c:extLst>
            </c:dLbl>
            <c:dLbl>
              <c:idx val="11"/>
              <c:layout>
                <c:manualLayout>
                  <c:x val="-4.8822478778091379E-2"/>
                  <c:y val="2.5366752239967795E-2"/>
                </c:manualLayout>
              </c:layout>
              <c:tx>
                <c:rich>
                  <a:bodyPr/>
                  <a:lstStyle/>
                  <a:p>
                    <a:fld id="{5ED8F9D2-23D0-4A53-A7D6-7FBDB057C1BA}"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14D-4AFA-B926-F82CD064492D}"/>
                </c:ext>
              </c:extLst>
            </c:dLbl>
            <c:dLbl>
              <c:idx val="12"/>
              <c:layout>
                <c:manualLayout>
                  <c:x val="-3.5304140664574823E-2"/>
                  <c:y val="8.2922128295971662E-2"/>
                </c:manualLayout>
              </c:layout>
              <c:tx>
                <c:rich>
                  <a:bodyPr/>
                  <a:lstStyle/>
                  <a:p>
                    <a:fld id="{87F7411B-1FE9-46C7-9D1A-361D7DBC1B9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14D-4AFA-B926-F82CD064492D}"/>
                </c:ext>
              </c:extLst>
            </c:dLbl>
            <c:dLbl>
              <c:idx val="13"/>
              <c:layout>
                <c:manualLayout>
                  <c:x val="-4.4593335234516404E-2"/>
                  <c:y val="4.2294804021145278E-2"/>
                </c:manualLayout>
              </c:layout>
              <c:tx>
                <c:rich>
                  <a:bodyPr/>
                  <a:lstStyle/>
                  <a:p>
                    <a:fld id="{749357F7-C31C-4765-8F95-30E6EC090904}"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14D-4AFA-B926-F82CD064492D}"/>
                </c:ext>
              </c:extLst>
            </c:dLbl>
            <c:dLbl>
              <c:idx val="14"/>
              <c:layout>
                <c:manualLayout>
                  <c:x val="-5.3232855076618072E-3"/>
                  <c:y val="1.1824310815025588E-2"/>
                </c:manualLayout>
              </c:layout>
              <c:tx>
                <c:rich>
                  <a:bodyPr/>
                  <a:lstStyle/>
                  <a:p>
                    <a:fld id="{83728493-F62E-4CE1-93E7-89DAC0F9DFDB}"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14D-4AFA-B926-F82CD064492D}"/>
                </c:ext>
              </c:extLst>
            </c:dLbl>
            <c:dLbl>
              <c:idx val="15"/>
              <c:layout>
                <c:manualLayout>
                  <c:x val="-3.0264732292808089E-2"/>
                  <c:y val="0.1100070111458557"/>
                </c:manualLayout>
              </c:layout>
              <c:tx>
                <c:rich>
                  <a:bodyPr/>
                  <a:lstStyle/>
                  <a:p>
                    <a:fld id="{16B8CEC9-A1DC-47D7-8547-DCB4C2CC661C}"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14D-4AFA-B926-F82CD064492D}"/>
                </c:ext>
              </c:extLst>
            </c:dLbl>
            <c:dLbl>
              <c:idx val="16"/>
              <c:tx>
                <c:rich>
                  <a:bodyPr/>
                  <a:lstStyle/>
                  <a:p>
                    <a:fld id="{1B36CA8D-F6EA-48FA-A904-C4B7256CCDB8}" type="CELLRANGE">
                      <a:rPr lang="en-AU"/>
                      <a:pPr/>
                      <a:t>[CELLRANGE]</a:t>
                    </a:fld>
                    <a:endParaRPr lang="en-A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A4D-47E4-B713-19B2A14D8E2F}"/>
                </c:ext>
              </c:extLst>
            </c:dLbl>
            <c:dLbl>
              <c:idx val="17"/>
              <c:layout>
                <c:manualLayout>
                  <c:x val="-4.4544329247415138E-2"/>
                  <c:y val="0.14386311470821103"/>
                </c:manualLayout>
              </c:layout>
              <c:tx>
                <c:rich>
                  <a:bodyPr/>
                  <a:lstStyle/>
                  <a:p>
                    <a:fld id="{8FFAF008-7BD6-4949-A5D7-8324663D3DD5}"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14D-4AFA-B926-F82CD064492D}"/>
                </c:ext>
              </c:extLst>
            </c:dLbl>
            <c:dLbl>
              <c:idx val="18"/>
              <c:layout>
                <c:manualLayout>
                  <c:x val="-3.3121139305491702E-2"/>
                  <c:y val="4.9066024733616383E-2"/>
                </c:manualLayout>
              </c:layout>
              <c:tx>
                <c:rich>
                  <a:bodyPr/>
                  <a:lstStyle/>
                  <a:p>
                    <a:fld id="{CD5600FE-CDBC-4DA5-9C71-194A0EB83FF1}"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14D-4AFA-B926-F82CD064492D}"/>
                </c:ext>
              </c:extLst>
            </c:dLbl>
            <c:dLbl>
              <c:idx val="19"/>
              <c:layout>
                <c:manualLayout>
                  <c:x val="-5.3477397390362107E-2"/>
                  <c:y val="0.10323579043338478"/>
                </c:manualLayout>
              </c:layout>
              <c:tx>
                <c:rich>
                  <a:bodyPr/>
                  <a:lstStyle/>
                  <a:p>
                    <a:fld id="{48C53923-48CE-4943-A288-826DACA2E232}" type="CELLRANGE">
                      <a:rPr lang="en-US"/>
                      <a:pPr/>
                      <a:t>[CELLRANGE]</a:t>
                    </a:fld>
                    <a:endParaRPr lang="en-A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14D-4AFA-B926-F82CD064492D}"/>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DCDE-49E0-AC09-4707B845B0E3}"/>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DCDE-49E0-AC09-4707B845B0E3}"/>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DCDE-49E0-AC09-4707B845B0E3}"/>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DCDE-49E0-AC09-4707B845B0E3}"/>
                </c:ext>
              </c:extLst>
            </c:dLbl>
            <c:dLbl>
              <c:idx val="24"/>
              <c:layout>
                <c:manualLayout>
                  <c:x val="1.2899058475520378E-2"/>
                  <c:y val="4.2294804021145278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DCDE-49E0-AC09-4707B845B0E3}"/>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DCDE-49E0-AC09-4707B845B0E3}"/>
                </c:ext>
              </c:extLst>
            </c:d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Reporting!$Q$13:$Q$38</c:f>
              <c:numCache>
                <c:formatCode>General</c:formatCode>
                <c:ptCount val="26"/>
                <c:pt idx="0">
                  <c:v>3</c:v>
                </c:pt>
                <c:pt idx="1">
                  <c:v>3</c:v>
                </c:pt>
                <c:pt idx="2">
                  <c:v>3</c:v>
                </c:pt>
                <c:pt idx="3">
                  <c:v>3</c:v>
                </c:pt>
                <c:pt idx="4">
                  <c:v>3</c:v>
                </c:pt>
                <c:pt idx="5">
                  <c:v>3</c:v>
                </c:pt>
                <c:pt idx="6">
                  <c:v>2</c:v>
                </c:pt>
                <c:pt idx="7">
                  <c:v>2</c:v>
                </c:pt>
                <c:pt idx="8">
                  <c:v>2</c:v>
                </c:pt>
                <c:pt idx="9">
                  <c:v>1</c:v>
                </c:pt>
                <c:pt idx="10">
                  <c:v>1</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xVal>
          <c:yVal>
            <c:numRef>
              <c:f>Reporting!$R$13:$R$38</c:f>
              <c:numCache>
                <c:formatCode>General</c:formatCode>
                <c:ptCount val="26"/>
                <c:pt idx="0">
                  <c:v>1</c:v>
                </c:pt>
                <c:pt idx="1">
                  <c:v>1</c:v>
                </c:pt>
                <c:pt idx="2">
                  <c:v>1</c:v>
                </c:pt>
                <c:pt idx="3">
                  <c:v>1</c:v>
                </c:pt>
                <c:pt idx="4">
                  <c:v>1</c:v>
                </c:pt>
                <c:pt idx="5">
                  <c:v>3</c:v>
                </c:pt>
                <c:pt idx="6">
                  <c:v>1</c:v>
                </c:pt>
                <c:pt idx="7">
                  <c:v>2</c:v>
                </c:pt>
                <c:pt idx="8">
                  <c:v>2</c:v>
                </c:pt>
                <c:pt idx="9">
                  <c:v>1</c:v>
                </c:pt>
                <c:pt idx="10">
                  <c:v>1</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yVal>
          <c:smooth val="0"/>
          <c:extLst>
            <c:ext xmlns:c15="http://schemas.microsoft.com/office/drawing/2012/chart" uri="{02D57815-91ED-43cb-92C2-25804820EDAC}">
              <c15:datalabelsRange>
                <c15:f>Reporting!$S$13:$S$38</c15:f>
                <c15:dlblRangeCache>
                  <c:ptCount val="26"/>
                  <c:pt idx="0">
                    <c:v>12 Finance</c:v>
                  </c:pt>
                  <c:pt idx="1">
                    <c:v>15 Reporting</c:v>
                  </c:pt>
                  <c:pt idx="2">
                    <c:v>22 Finance</c:v>
                  </c:pt>
                  <c:pt idx="3">
                    <c:v>6 Payroll</c:v>
                  </c:pt>
                  <c:pt idx="4">
                    <c:v>8 Payroll</c:v>
                  </c:pt>
                  <c:pt idx="5">
                    <c:v>17 Reporting</c:v>
                  </c:pt>
                  <c:pt idx="6">
                    <c:v>16 Reporting</c:v>
                  </c:pt>
                  <c:pt idx="7">
                    <c:v>5 Finance</c:v>
                  </c:pt>
                  <c:pt idx="8">
                    <c:v>7 Payroll</c:v>
                  </c:pt>
                  <c:pt idx="9">
                    <c:v>21 Finance</c:v>
                  </c:pt>
                  <c:pt idx="10">
                    <c:v>9 Payroll</c:v>
                  </c:pt>
                  <c:pt idx="11">
                    <c:v>18 Finance</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15:dlblRangeCache>
              </c15:datalabelsRange>
            </c:ext>
            <c:ext xmlns:c16="http://schemas.microsoft.com/office/drawing/2014/chart" uri="{C3380CC4-5D6E-409C-BE32-E72D297353CC}">
              <c16:uniqueId val="{00000029-DCDE-49E0-AC09-4707B845B0E3}"/>
            </c:ext>
          </c:extLst>
        </c:ser>
        <c:dLbls>
          <c:showLegendKey val="0"/>
          <c:showVal val="0"/>
          <c:showCatName val="0"/>
          <c:showSerName val="0"/>
          <c:showPercent val="0"/>
          <c:showBubbleSize val="0"/>
        </c:dLbls>
        <c:axId val="531469552"/>
        <c:axId val="531473904"/>
      </c:scatterChart>
      <c:valAx>
        <c:axId val="531469552"/>
        <c:scaling>
          <c:orientation val="minMax"/>
          <c:max val="5"/>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Inherent risk</a:t>
                </a:r>
              </a:p>
            </c:rich>
          </c:tx>
          <c:layout>
            <c:manualLayout>
              <c:xMode val="edge"/>
              <c:yMode val="edge"/>
              <c:x val="0.45517645071593782"/>
              <c:y val="0.9268177366358403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0"/>
        <c:majorTickMark val="none"/>
        <c:minorTickMark val="none"/>
        <c:tickLblPos val="low"/>
        <c:spPr>
          <a:noFill/>
          <a:ln w="19050" cap="flat" cmpd="sng" algn="ctr">
            <a:solidFill>
              <a:schemeClr val="tx1">
                <a:alpha val="35000"/>
              </a:schemeClr>
            </a:solidFill>
            <a:round/>
          </a:ln>
          <a:effectLst/>
        </c:spPr>
        <c:txPr>
          <a:bodyPr rot="-60000000" spcFirstLastPara="1" vertOverflow="ellipsis" vert="horz" wrap="square" anchor="ctr" anchorCtr="1"/>
          <a:lstStyle/>
          <a:p>
            <a:pPr>
              <a:defRPr sz="900" b="0" i="0" u="none" strike="noStrike" kern="1200" baseline="0">
                <a:solidFill>
                  <a:srgbClr val="363F7C"/>
                </a:solidFill>
                <a:latin typeface="Arial" panose="020B0604020202020204" pitchFamily="34" charset="0"/>
                <a:ea typeface="+mn-ea"/>
                <a:cs typeface="Arial" panose="020B0604020202020204" pitchFamily="34" charset="0"/>
              </a:defRPr>
            </a:pPr>
            <a:endParaRPr lang="en-US"/>
          </a:p>
        </c:txPr>
        <c:crossAx val="531473904"/>
        <c:crossesAt val="2"/>
        <c:crossBetween val="midCat"/>
        <c:majorUnit val="1"/>
      </c:valAx>
      <c:valAx>
        <c:axId val="531473904"/>
        <c:scaling>
          <c:orientation val="minMax"/>
          <c:max val="5"/>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Residual risk</a:t>
                </a:r>
              </a:p>
            </c:rich>
          </c:tx>
          <c:layout>
            <c:manualLayout>
              <c:xMode val="edge"/>
              <c:yMode val="edge"/>
              <c:x val="8.7890127595436716E-3"/>
              <c:y val="0.435134076065711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19050" cap="flat" cmpd="sng" algn="ctr">
            <a:solidFill>
              <a:schemeClr val="tx1">
                <a:alpha val="35000"/>
              </a:schemeClr>
            </a:solidFill>
            <a:round/>
          </a:ln>
          <a:effectLst/>
        </c:spPr>
        <c:txPr>
          <a:bodyPr rot="-60000000" spcFirstLastPara="1" vertOverflow="ellipsis" vert="horz" wrap="square" anchor="ctr" anchorCtr="1"/>
          <a:lstStyle/>
          <a:p>
            <a:pPr>
              <a:defRPr sz="900" b="0" i="0" u="none" strike="noStrike" kern="1200" baseline="0">
                <a:solidFill>
                  <a:srgbClr val="363F7C"/>
                </a:solidFill>
                <a:latin typeface="Arial" panose="020B0604020202020204" pitchFamily="34" charset="0"/>
                <a:ea typeface="+mn-ea"/>
                <a:cs typeface="Arial" panose="020B0604020202020204" pitchFamily="34" charset="0"/>
              </a:defRPr>
            </a:pPr>
            <a:endParaRPr lang="en-US"/>
          </a:p>
        </c:txPr>
        <c:crossAx val="531469552"/>
        <c:crossesAt val="1"/>
        <c:crossBetween val="midCat"/>
        <c:majorUnit val="1"/>
      </c:valAx>
      <c:spPr>
        <a:noFill/>
        <a:ln>
          <a:noFill/>
        </a:ln>
        <a:effectLst/>
      </c:spPr>
    </c:plotArea>
    <c:plotVisOnly val="1"/>
    <c:dispBlanksAs val="gap"/>
    <c:showDLblsOverMax val="0"/>
  </c:chart>
  <c:spPr>
    <a:solidFill>
      <a:schemeClr val="bg1"/>
    </a:solidFill>
    <a:ln w="9525" cap="flat" cmpd="sng" algn="ctr">
      <a:solidFill>
        <a:srgbClr val="363F7C"/>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ln>
                  <a:noFill/>
                </a:ln>
                <a:solidFill>
                  <a:srgbClr val="363F7C"/>
                </a:solidFill>
                <a:latin typeface="Arial" panose="020B0604020202020204" pitchFamily="34" charset="0"/>
                <a:ea typeface="+mn-ea"/>
                <a:cs typeface="Arial" panose="020B0604020202020204" pitchFamily="34" charset="0"/>
              </a:defRPr>
            </a:pPr>
            <a:r>
              <a:rPr lang="en-US" b="1">
                <a:solidFill>
                  <a:srgbClr val="363F7C"/>
                </a:solidFill>
              </a:rPr>
              <a:t>Example graph 2 – Control review timeline</a:t>
            </a:r>
          </a:p>
        </c:rich>
      </c:tx>
      <c:layout>
        <c:manualLayout>
          <c:xMode val="edge"/>
          <c:yMode val="edge"/>
          <c:x val="0.34875029231141536"/>
          <c:y val="2.4069111024053545E-2"/>
        </c:manualLayout>
      </c:layout>
      <c:overlay val="0"/>
      <c:spPr>
        <a:noFill/>
        <a:ln>
          <a:noFill/>
        </a:ln>
        <a:effectLst/>
      </c:spPr>
      <c:txPr>
        <a:bodyPr rot="0" spcFirstLastPara="1" vertOverflow="ellipsis" vert="horz" wrap="square" anchor="ctr" anchorCtr="1"/>
        <a:lstStyle/>
        <a:p>
          <a:pPr>
            <a:defRPr sz="1400" b="1" i="0" u="none" strike="noStrike" kern="1200" spc="0" baseline="0">
              <a:ln>
                <a:noFill/>
              </a:ln>
              <a:solidFill>
                <a:srgbClr val="363F7C"/>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1723198180458789E-2"/>
          <c:y val="0.11113105992366394"/>
          <c:w val="0.86050041780591691"/>
          <c:h val="0.67906318754041162"/>
        </c:manualLayout>
      </c:layout>
      <c:scatterChart>
        <c:scatterStyle val="lineMarker"/>
        <c:varyColors val="0"/>
        <c:ser>
          <c:idx val="0"/>
          <c:order val="0"/>
          <c:tx>
            <c:strRef>
              <c:f>Reporting!$R$58</c:f>
              <c:strCache>
                <c:ptCount val="1"/>
                <c:pt idx="0">
                  <c:v>Inherent rating</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rich>
                  <a:bodyPr/>
                  <a:lstStyle/>
                  <a:p>
                    <a:fld id="{DA64FBE6-8947-46F6-8644-03D104873606}" type="CELLRANGE">
                      <a:rPr lang="en-US" baseline="0"/>
                      <a:pPr/>
                      <a:t>[CELLRANGE]</a:t>
                    </a:fld>
                    <a:r>
                      <a:rPr lang="en-US" baseline="0"/>
                      <a:t>, </a:t>
                    </a:r>
                    <a:fld id="{5A437504-87C1-4C31-B1B5-6ACD23B62F69}" type="YVALUE">
                      <a:rPr lang="en-US" baseline="0"/>
                      <a:pPr/>
                      <a:t>[Y VALUE]</a:t>
                    </a:fld>
                    <a:endParaRPr lang="en-US" baseline="0"/>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968-4E40-A86F-67DE905BC21C}"/>
                </c:ext>
              </c:extLst>
            </c:dLbl>
            <c:dLbl>
              <c:idx val="1"/>
              <c:tx>
                <c:rich>
                  <a:bodyPr/>
                  <a:lstStyle/>
                  <a:p>
                    <a:fld id="{F29CAA82-F471-4259-8AF7-6949416E86F4}" type="CELLRANGE">
                      <a:rPr lang="en-AU"/>
                      <a:pPr/>
                      <a:t>[CELLRANGE]</a:t>
                    </a:fld>
                    <a:r>
                      <a:rPr lang="en-AU" baseline="0"/>
                      <a:t>, </a:t>
                    </a:r>
                    <a:fld id="{60171008-4394-43FA-9F62-5C582C5916B3}" type="YVALUE">
                      <a:rPr lang="en-AU" baseline="0"/>
                      <a:pPr/>
                      <a:t>[Y VALUE]</a:t>
                    </a:fld>
                    <a:endParaRPr lang="en-AU" baseline="0"/>
                  </a:p>
                </c:rich>
              </c:tx>
              <c:dLblPos val="t"/>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A11-4342-BFAE-F14A7D8B6505}"/>
                </c:ext>
              </c:extLst>
            </c:dLbl>
            <c:dLbl>
              <c:idx val="2"/>
              <c:layout>
                <c:manualLayout>
                  <c:x val="-4.8046883736969942E-2"/>
                  <c:y val="-9.0338330386493346E-2"/>
                </c:manualLayout>
              </c:layout>
              <c:tx>
                <c:rich>
                  <a:bodyPr/>
                  <a:lstStyle/>
                  <a:p>
                    <a:fld id="{AD151877-6762-4B83-BE74-CF5019E97A39}" type="CELLRANGE">
                      <a:rPr lang="en-US" baseline="0"/>
                      <a:pPr/>
                      <a:t>[CELLRANGE]</a:t>
                    </a:fld>
                    <a:r>
                      <a:rPr lang="en-US" baseline="0"/>
                      <a:t>, </a:t>
                    </a:r>
                    <a:fld id="{A303FC80-B341-4849-BB45-C53E03B6DAF5}" type="YVALUE">
                      <a:rPr lang="en-US" baseline="0"/>
                      <a:pPr/>
                      <a:t>[Y VALUE]</a:t>
                    </a:fld>
                    <a:endParaRPr lang="en-US" baseline="0"/>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0EF-4760-B042-BC938349FFC1}"/>
                </c:ext>
              </c:extLst>
            </c:dLbl>
            <c:dLbl>
              <c:idx val="3"/>
              <c:tx>
                <c:rich>
                  <a:bodyPr/>
                  <a:lstStyle/>
                  <a:p>
                    <a:fld id="{3E4FF94D-33CC-4997-A646-9DC66227DD80}" type="CELLRANGE">
                      <a:rPr lang="en-AU"/>
                      <a:pPr/>
                      <a:t>[CELLRANGE]</a:t>
                    </a:fld>
                    <a:r>
                      <a:rPr lang="en-AU" baseline="0"/>
                      <a:t>, </a:t>
                    </a:r>
                    <a:fld id="{E9B59018-FDF0-4F37-9B83-D5C5C26D83DE}" type="YVALUE">
                      <a:rPr lang="en-AU" baseline="0"/>
                      <a:pPr/>
                      <a:t>[Y VALUE]</a:t>
                    </a:fld>
                    <a:endParaRPr lang="en-AU" baseline="0"/>
                  </a:p>
                </c:rich>
              </c:tx>
              <c:dLblPos val="t"/>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A11-4342-BFAE-F14A7D8B6505}"/>
                </c:ext>
              </c:extLst>
            </c:dLbl>
            <c:dLbl>
              <c:idx val="4"/>
              <c:tx>
                <c:rich>
                  <a:bodyPr/>
                  <a:lstStyle/>
                  <a:p>
                    <a:fld id="{70F01AF0-08E3-4B69-8DB4-15AA857B855A}" type="CELLRANGE">
                      <a:rPr lang="en-AU"/>
                      <a:pPr/>
                      <a:t>[CELLRANGE]</a:t>
                    </a:fld>
                    <a:r>
                      <a:rPr lang="en-AU" baseline="0"/>
                      <a:t>, </a:t>
                    </a:r>
                    <a:fld id="{3FD6ED31-3435-41C1-AB38-A9A54871640C}" type="YVALUE">
                      <a:rPr lang="en-AU" baseline="0"/>
                      <a:pPr/>
                      <a:t>[Y VALUE]</a:t>
                    </a:fld>
                    <a:endParaRPr lang="en-AU" baseline="0"/>
                  </a:p>
                </c:rich>
              </c:tx>
              <c:dLblPos val="t"/>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A11-4342-BFAE-F14A7D8B6505}"/>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Reporting!$Q$59:$Q$63</c:f>
              <c:numCache>
                <c:formatCode>mmm\-yy</c:formatCode>
                <c:ptCount val="5"/>
                <c:pt idx="0">
                  <c:v>42583</c:v>
                </c:pt>
                <c:pt idx="1">
                  <c:v>42614</c:v>
                </c:pt>
                <c:pt idx="2">
                  <c:v>42583</c:v>
                </c:pt>
                <c:pt idx="3">
                  <c:v>42552</c:v>
                </c:pt>
                <c:pt idx="4">
                  <c:v>42644</c:v>
                </c:pt>
              </c:numCache>
            </c:numRef>
          </c:xVal>
          <c:yVal>
            <c:numRef>
              <c:f>Reporting!$R$59:$R$63</c:f>
              <c:numCache>
                <c:formatCode>General</c:formatCode>
                <c:ptCount val="5"/>
                <c:pt idx="0">
                  <c:v>2</c:v>
                </c:pt>
                <c:pt idx="1">
                  <c:v>2</c:v>
                </c:pt>
                <c:pt idx="2">
                  <c:v>2</c:v>
                </c:pt>
                <c:pt idx="3">
                  <c:v>3</c:v>
                </c:pt>
                <c:pt idx="4">
                  <c:v>3</c:v>
                </c:pt>
              </c:numCache>
            </c:numRef>
          </c:yVal>
          <c:smooth val="0"/>
          <c:extLst>
            <c:ext xmlns:c15="http://schemas.microsoft.com/office/drawing/2012/chart" uri="{02D57815-91ED-43cb-92C2-25804820EDAC}">
              <c15:datalabelsRange>
                <c15:f>Reporting!$S$59:$S$85</c15:f>
                <c15:dlblRangeCache>
                  <c:ptCount val="27"/>
                  <c:pt idx="0">
                    <c:v>2 Procurement</c:v>
                  </c:pt>
                  <c:pt idx="1">
                    <c:v>3 Procurement</c:v>
                  </c:pt>
                  <c:pt idx="2">
                    <c:v>20 Procurement</c:v>
                  </c:pt>
                  <c:pt idx="3">
                    <c:v>1 Procurement</c:v>
                  </c:pt>
                  <c:pt idx="4">
                    <c:v>4 Procurement</c:v>
                  </c:pt>
                </c15:dlblRangeCache>
              </c15:datalabelsRange>
            </c:ext>
            <c:ext xmlns:c16="http://schemas.microsoft.com/office/drawing/2014/chart" uri="{C3380CC4-5D6E-409C-BE32-E72D297353CC}">
              <c16:uniqueId val="{00000013-3799-4A2D-A421-528A05FDECC1}"/>
            </c:ext>
          </c:extLst>
        </c:ser>
        <c:dLbls>
          <c:dLblPos val="t"/>
          <c:showLegendKey val="0"/>
          <c:showVal val="1"/>
          <c:showCatName val="0"/>
          <c:showSerName val="0"/>
          <c:showPercent val="0"/>
          <c:showBubbleSize val="0"/>
        </c:dLbls>
        <c:axId val="531480432"/>
        <c:axId val="531479888"/>
      </c:scatterChart>
      <c:valAx>
        <c:axId val="5314804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r>
                  <a:rPr lang="en-AU" sz="1000"/>
                  <a:t>Controls last tested</a:t>
                </a:r>
              </a:p>
            </c:rich>
          </c:tx>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mmm\ yyyy;@" sourceLinked="0"/>
        <c:majorTickMark val="none"/>
        <c:minorTickMark val="none"/>
        <c:tickLblPos val="low"/>
        <c:spPr>
          <a:noFill/>
          <a:ln w="19050" cap="flat" cmpd="sng" algn="ctr">
            <a:solidFill>
              <a:schemeClr val="tx1">
                <a:lumMod val="25000"/>
                <a:lumOff val="75000"/>
              </a:schemeClr>
            </a:solidFill>
            <a:round/>
          </a:ln>
          <a:effectLst/>
        </c:spPr>
        <c:txPr>
          <a:bodyPr rot="1860000" spcFirstLastPara="1" vertOverflow="ellipsis" wrap="square" anchor="ctr" anchorCtr="1"/>
          <a:lstStyle/>
          <a:p>
            <a:pPr>
              <a:defRPr sz="900" b="0" i="0" u="none" strike="noStrike" kern="1200" baseline="0">
                <a:ln>
                  <a:noFill/>
                </a:ln>
                <a:solidFill>
                  <a:srgbClr val="363F7C"/>
                </a:solidFill>
                <a:latin typeface="Arial" panose="020B0604020202020204" pitchFamily="34" charset="0"/>
                <a:ea typeface="+mn-ea"/>
                <a:cs typeface="Arial" panose="020B0604020202020204" pitchFamily="34" charset="0"/>
              </a:defRPr>
            </a:pPr>
            <a:endParaRPr lang="en-US"/>
          </a:p>
        </c:txPr>
        <c:crossAx val="531479888"/>
        <c:crossesAt val="2"/>
        <c:crossBetween val="midCat"/>
        <c:majorUnit val="30"/>
      </c:valAx>
      <c:valAx>
        <c:axId val="531479888"/>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r>
                  <a:rPr lang="en-AU" sz="1000"/>
                  <a:t>Inherent risk</a:t>
                </a:r>
              </a:p>
            </c:rich>
          </c:tx>
          <c:layout>
            <c:manualLayout>
              <c:xMode val="edge"/>
              <c:yMode val="edge"/>
              <c:x val="7.4550603974415479E-3"/>
              <c:y val="0.38250414550359718"/>
            </c:manualLayout>
          </c:layout>
          <c:overlay val="0"/>
          <c:spPr>
            <a:noFill/>
            <a:ln>
              <a:noFill/>
            </a:ln>
            <a:effectLst/>
          </c:spPr>
          <c:txPr>
            <a:bodyPr rot="-540000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ln>
                  <a:noFill/>
                </a:ln>
                <a:solidFill>
                  <a:srgbClr val="363F7C"/>
                </a:solidFill>
                <a:latin typeface="Arial" panose="020B0604020202020204" pitchFamily="34" charset="0"/>
                <a:ea typeface="+mn-ea"/>
                <a:cs typeface="Arial" panose="020B0604020202020204" pitchFamily="34" charset="0"/>
              </a:defRPr>
            </a:pPr>
            <a:endParaRPr lang="en-US"/>
          </a:p>
        </c:txPr>
        <c:crossAx val="531480432"/>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rgbClr val="363F7C"/>
      </a:solidFill>
      <a:round/>
    </a:ln>
    <a:effectLst/>
  </c:spPr>
  <c:txPr>
    <a:bodyPr/>
    <a:lstStyle/>
    <a:p>
      <a:pPr>
        <a:defRPr>
          <a:ln>
            <a:noFill/>
          </a:ln>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18</xdr:row>
      <xdr:rowOff>11206</xdr:rowOff>
    </xdr:to>
    <xdr:sp macro="" textlink="">
      <xdr:nvSpPr>
        <xdr:cNvPr id="2" name="Rectangle 1">
          <a:extLst>
            <a:ext uri="{FF2B5EF4-FFF2-40B4-BE49-F238E27FC236}">
              <a16:creationId xmlns:a16="http://schemas.microsoft.com/office/drawing/2014/main" id="{19C46279-156A-4934-AAE8-B08EC082EF85}"/>
            </a:ext>
          </a:extLst>
        </xdr:cNvPr>
        <xdr:cNvSpPr/>
      </xdr:nvSpPr>
      <xdr:spPr>
        <a:xfrm>
          <a:off x="314325" y="1228725"/>
          <a:ext cx="3819525" cy="31544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19050</xdr:colOff>
      <xdr:row>4</xdr:row>
      <xdr:rowOff>0</xdr:rowOff>
    </xdr:from>
    <xdr:to>
      <xdr:col>12</xdr:col>
      <xdr:colOff>6724</xdr:colOff>
      <xdr:row>18</xdr:row>
      <xdr:rowOff>11206</xdr:rowOff>
    </xdr:to>
    <xdr:sp macro="" textlink="">
      <xdr:nvSpPr>
        <xdr:cNvPr id="3" name="Rectangle 2">
          <a:extLst>
            <a:ext uri="{FF2B5EF4-FFF2-40B4-BE49-F238E27FC236}">
              <a16:creationId xmlns:a16="http://schemas.microsoft.com/office/drawing/2014/main" id="{6B20CB51-05E8-4F41-804E-8C556B5B18A1}"/>
            </a:ext>
          </a:extLst>
        </xdr:cNvPr>
        <xdr:cNvSpPr/>
      </xdr:nvSpPr>
      <xdr:spPr>
        <a:xfrm>
          <a:off x="4762500" y="1228725"/>
          <a:ext cx="4121524" cy="31544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4</xdr:row>
      <xdr:rowOff>0</xdr:rowOff>
    </xdr:from>
    <xdr:to>
      <xdr:col>18</xdr:col>
      <xdr:colOff>11206</xdr:colOff>
      <xdr:row>18</xdr:row>
      <xdr:rowOff>11206</xdr:rowOff>
    </xdr:to>
    <xdr:sp macro="" textlink="">
      <xdr:nvSpPr>
        <xdr:cNvPr id="4" name="Rectangle 3">
          <a:extLst>
            <a:ext uri="{FF2B5EF4-FFF2-40B4-BE49-F238E27FC236}">
              <a16:creationId xmlns:a16="http://schemas.microsoft.com/office/drawing/2014/main" id="{5C6AB264-356B-4154-B854-72B6B050BEA9}"/>
            </a:ext>
          </a:extLst>
        </xdr:cNvPr>
        <xdr:cNvSpPr/>
      </xdr:nvSpPr>
      <xdr:spPr>
        <a:xfrm>
          <a:off x="9486900" y="1228725"/>
          <a:ext cx="3973606" cy="31544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0</xdr:colOff>
      <xdr:row>11</xdr:row>
      <xdr:rowOff>138953</xdr:rowOff>
    </xdr:from>
    <xdr:to>
      <xdr:col>7</xdr:col>
      <xdr:colOff>19050</xdr:colOff>
      <xdr:row>11</xdr:row>
      <xdr:rowOff>138953</xdr:rowOff>
    </xdr:to>
    <xdr:cxnSp macro="">
      <xdr:nvCxnSpPr>
        <xdr:cNvPr id="5" name="Straight Arrow Connector 4">
          <a:extLst>
            <a:ext uri="{FF2B5EF4-FFF2-40B4-BE49-F238E27FC236}">
              <a16:creationId xmlns:a16="http://schemas.microsoft.com/office/drawing/2014/main" id="{9DA0D0E7-A478-4772-BD19-EAF371D86527}"/>
            </a:ext>
          </a:extLst>
        </xdr:cNvPr>
        <xdr:cNvCxnSpPr>
          <a:stCxn id="2" idx="3"/>
          <a:endCxn id="3" idx="1"/>
        </xdr:cNvCxnSpPr>
      </xdr:nvCxnSpPr>
      <xdr:spPr>
        <a:xfrm>
          <a:off x="4133850" y="2805953"/>
          <a:ext cx="628650" cy="0"/>
        </a:xfrm>
        <a:prstGeom prst="straightConnector1">
          <a:avLst/>
        </a:prstGeom>
        <a:ln w="28575">
          <a:solidFill>
            <a:srgbClr val="443F3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6724</xdr:colOff>
      <xdr:row>11</xdr:row>
      <xdr:rowOff>138953</xdr:rowOff>
    </xdr:from>
    <xdr:to>
      <xdr:col>13</xdr:col>
      <xdr:colOff>0</xdr:colOff>
      <xdr:row>11</xdr:row>
      <xdr:rowOff>138953</xdr:rowOff>
    </xdr:to>
    <xdr:cxnSp macro="">
      <xdr:nvCxnSpPr>
        <xdr:cNvPr id="6" name="Straight Arrow Connector 5">
          <a:extLst>
            <a:ext uri="{FF2B5EF4-FFF2-40B4-BE49-F238E27FC236}">
              <a16:creationId xmlns:a16="http://schemas.microsoft.com/office/drawing/2014/main" id="{213EE519-C977-459D-831A-97A7FAE94B11}"/>
            </a:ext>
          </a:extLst>
        </xdr:cNvPr>
        <xdr:cNvCxnSpPr>
          <a:stCxn id="3" idx="3"/>
          <a:endCxn id="4" idx="1"/>
        </xdr:cNvCxnSpPr>
      </xdr:nvCxnSpPr>
      <xdr:spPr>
        <a:xfrm>
          <a:off x="8884024" y="2805953"/>
          <a:ext cx="602876" cy="0"/>
        </a:xfrm>
        <a:prstGeom prst="straightConnector1">
          <a:avLst/>
        </a:prstGeom>
        <a:ln w="28575">
          <a:solidFill>
            <a:srgbClr val="443F3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1573213</xdr:colOff>
      <xdr:row>18</xdr:row>
      <xdr:rowOff>4857</xdr:rowOff>
    </xdr:from>
    <xdr:to>
      <xdr:col>15</xdr:col>
      <xdr:colOff>1459753</xdr:colOff>
      <xdr:row>18</xdr:row>
      <xdr:rowOff>17557</xdr:rowOff>
    </xdr:to>
    <xdr:cxnSp macro="">
      <xdr:nvCxnSpPr>
        <xdr:cNvPr id="7" name="Elbow Connector 22">
          <a:extLst>
            <a:ext uri="{FF2B5EF4-FFF2-40B4-BE49-F238E27FC236}">
              <a16:creationId xmlns:a16="http://schemas.microsoft.com/office/drawing/2014/main" id="{4DDA8C34-6D32-43E2-B6A8-3FE6DCF1AFAA}"/>
            </a:ext>
          </a:extLst>
        </xdr:cNvPr>
        <xdr:cNvCxnSpPr>
          <a:stCxn id="4" idx="2"/>
          <a:endCxn id="2" idx="2"/>
        </xdr:cNvCxnSpPr>
      </xdr:nvCxnSpPr>
      <xdr:spPr>
        <a:xfrm rot="5400000">
          <a:off x="6848896" y="-241626"/>
          <a:ext cx="12700" cy="9249615"/>
        </a:xfrm>
        <a:prstGeom prst="bentConnector3">
          <a:avLst>
            <a:gd name="adj1" fmla="val 1800000"/>
          </a:avLst>
        </a:prstGeom>
        <a:ln w="38100">
          <a:solidFill>
            <a:srgbClr val="443F3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47625</xdr:colOff>
      <xdr:row>2</xdr:row>
      <xdr:rowOff>28576</xdr:rowOff>
    </xdr:from>
    <xdr:to>
      <xdr:col>3</xdr:col>
      <xdr:colOff>1263651</xdr:colOff>
      <xdr:row>2</xdr:row>
      <xdr:rowOff>600689</xdr:rowOff>
    </xdr:to>
    <xdr:pic>
      <xdr:nvPicPr>
        <xdr:cNvPr id="10" name="Picture 9">
          <a:extLst>
            <a:ext uri="{FF2B5EF4-FFF2-40B4-BE49-F238E27FC236}">
              <a16:creationId xmlns:a16="http://schemas.microsoft.com/office/drawing/2014/main" id="{B3761467-40FB-A93F-11B2-082F84DB9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61951"/>
          <a:ext cx="1562100" cy="5689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8</xdr:row>
      <xdr:rowOff>66675</xdr:rowOff>
    </xdr:from>
    <xdr:to>
      <xdr:col>0</xdr:col>
      <xdr:colOff>866775</xdr:colOff>
      <xdr:row>10</xdr:row>
      <xdr:rowOff>28575</xdr:rowOff>
    </xdr:to>
    <xdr:pic>
      <xdr:nvPicPr>
        <xdr:cNvPr id="2" name="Picture 1">
          <a:extLst>
            <a:ext uri="{FF2B5EF4-FFF2-40B4-BE49-F238E27FC236}">
              <a16:creationId xmlns:a16="http://schemas.microsoft.com/office/drawing/2014/main" id="{10A0D7D7-748B-4E0E-AA95-179CDFF0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57400"/>
          <a:ext cx="809625" cy="285750"/>
        </a:xfrm>
        <a:prstGeom prst="rect">
          <a:avLst/>
        </a:prstGeom>
      </xdr:spPr>
    </xdr:pic>
    <xdr:clientData/>
  </xdr:twoCellAnchor>
  <xdr:twoCellAnchor editAs="oneCell">
    <xdr:from>
      <xdr:col>0</xdr:col>
      <xdr:colOff>57150</xdr:colOff>
      <xdr:row>0</xdr:row>
      <xdr:rowOff>57150</xdr:rowOff>
    </xdr:from>
    <xdr:to>
      <xdr:col>0</xdr:col>
      <xdr:colOff>2044722</xdr:colOff>
      <xdr:row>0</xdr:row>
      <xdr:rowOff>781050</xdr:rowOff>
    </xdr:to>
    <xdr:pic>
      <xdr:nvPicPr>
        <xdr:cNvPr id="5" name="Picture 4">
          <a:extLst>
            <a:ext uri="{FF2B5EF4-FFF2-40B4-BE49-F238E27FC236}">
              <a16:creationId xmlns:a16="http://schemas.microsoft.com/office/drawing/2014/main" id="{A26F2296-E5AA-4D98-D778-CAB79B75F8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57150"/>
          <a:ext cx="1987572"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2572325</xdr:colOff>
      <xdr:row>5</xdr:row>
      <xdr:rowOff>333262</xdr:rowOff>
    </xdr:from>
    <xdr:to>
      <xdr:col>4</xdr:col>
      <xdr:colOff>3748800</xdr:colOff>
      <xdr:row>5</xdr:row>
      <xdr:rowOff>554478</xdr:rowOff>
    </xdr:to>
    <xdr:pic>
      <xdr:nvPicPr>
        <xdr:cNvPr id="4" name="Picture 3">
          <a:extLst>
            <a:ext uri="{FF2B5EF4-FFF2-40B4-BE49-F238E27FC236}">
              <a16:creationId xmlns:a16="http://schemas.microsoft.com/office/drawing/2014/main" id="{7E0937D1-BDD5-434C-A697-3FDB0EAB13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a:stretch/>
      </xdr:blipFill>
      <xdr:spPr>
        <a:xfrm>
          <a:off x="4791650" y="2200162"/>
          <a:ext cx="1176475" cy="221216"/>
        </a:xfrm>
        <a:prstGeom prst="rect">
          <a:avLst/>
        </a:prstGeom>
      </xdr:spPr>
    </xdr:pic>
    <xdr:clientData/>
  </xdr:twoCellAnchor>
  <xdr:twoCellAnchor editAs="oneCell">
    <xdr:from>
      <xdr:col>1</xdr:col>
      <xdr:colOff>38100</xdr:colOff>
      <xdr:row>1</xdr:row>
      <xdr:rowOff>38100</xdr:rowOff>
    </xdr:from>
    <xdr:to>
      <xdr:col>1</xdr:col>
      <xdr:colOff>1555633</xdr:colOff>
      <xdr:row>1</xdr:row>
      <xdr:rowOff>590806</xdr:rowOff>
    </xdr:to>
    <xdr:pic>
      <xdr:nvPicPr>
        <xdr:cNvPr id="5" name="Picture 4">
          <a:extLst>
            <a:ext uri="{FF2B5EF4-FFF2-40B4-BE49-F238E27FC236}">
              <a16:creationId xmlns:a16="http://schemas.microsoft.com/office/drawing/2014/main" id="{25ABEDF7-366C-4563-9F1A-B982BDB21B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200025"/>
          <a:ext cx="1517533" cy="5527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47508</xdr:colOff>
      <xdr:row>1</xdr:row>
      <xdr:rowOff>590806</xdr:rowOff>
    </xdr:to>
    <xdr:pic>
      <xdr:nvPicPr>
        <xdr:cNvPr id="3" name="Picture 2">
          <a:extLst>
            <a:ext uri="{FF2B5EF4-FFF2-40B4-BE49-F238E27FC236}">
              <a16:creationId xmlns:a16="http://schemas.microsoft.com/office/drawing/2014/main" id="{56C74BF2-62BA-43ED-A600-EC91269897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00025"/>
          <a:ext cx="1517533" cy="5527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55563</xdr:colOff>
      <xdr:row>1</xdr:row>
      <xdr:rowOff>38100</xdr:rowOff>
    </xdr:from>
    <xdr:to>
      <xdr:col>12</xdr:col>
      <xdr:colOff>372151</xdr:colOff>
      <xdr:row>1</xdr:row>
      <xdr:rowOff>590806</xdr:rowOff>
    </xdr:to>
    <xdr:pic>
      <xdr:nvPicPr>
        <xdr:cNvPr id="6" name="Picture 5">
          <a:extLst>
            <a:ext uri="{FF2B5EF4-FFF2-40B4-BE49-F238E27FC236}">
              <a16:creationId xmlns:a16="http://schemas.microsoft.com/office/drawing/2014/main" id="{065B5839-B384-41DB-A3E2-2715A84F7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2313" y="196850"/>
          <a:ext cx="1520708" cy="552706"/>
        </a:xfrm>
        <a:prstGeom prst="rect">
          <a:avLst/>
        </a:prstGeom>
      </xdr:spPr>
    </xdr:pic>
    <xdr:clientData/>
  </xdr:twoCellAnchor>
  <xdr:twoCellAnchor editAs="oneCell">
    <xdr:from>
      <xdr:col>1</xdr:col>
      <xdr:colOff>60324</xdr:colOff>
      <xdr:row>1</xdr:row>
      <xdr:rowOff>50799</xdr:rowOff>
    </xdr:from>
    <xdr:to>
      <xdr:col>2</xdr:col>
      <xdr:colOff>545982</xdr:colOff>
      <xdr:row>1</xdr:row>
      <xdr:rowOff>597155</xdr:rowOff>
    </xdr:to>
    <xdr:pic>
      <xdr:nvPicPr>
        <xdr:cNvPr id="5" name="Picture 4">
          <a:extLst>
            <a:ext uri="{FF2B5EF4-FFF2-40B4-BE49-F238E27FC236}">
              <a16:creationId xmlns:a16="http://schemas.microsoft.com/office/drawing/2014/main" id="{91BC1760-9A89-400C-AB55-34FF545F2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209549"/>
          <a:ext cx="1519121" cy="552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52918</xdr:colOff>
      <xdr:row>1</xdr:row>
      <xdr:rowOff>42333</xdr:rowOff>
    </xdr:from>
    <xdr:to>
      <xdr:col>2</xdr:col>
      <xdr:colOff>670868</xdr:colOff>
      <xdr:row>1</xdr:row>
      <xdr:rowOff>595039</xdr:rowOff>
    </xdr:to>
    <xdr:pic>
      <xdr:nvPicPr>
        <xdr:cNvPr id="3" name="Picture 2">
          <a:extLst>
            <a:ext uri="{FF2B5EF4-FFF2-40B4-BE49-F238E27FC236}">
              <a16:creationId xmlns:a16="http://schemas.microsoft.com/office/drawing/2014/main" id="{A84A1A2C-74E0-4CA9-A759-D9F49197A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5" y="201083"/>
          <a:ext cx="1517533" cy="5527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2</xdr:col>
      <xdr:colOff>260233</xdr:colOff>
      <xdr:row>1</xdr:row>
      <xdr:rowOff>590806</xdr:rowOff>
    </xdr:to>
    <xdr:pic>
      <xdr:nvPicPr>
        <xdr:cNvPr id="3" name="Picture 2">
          <a:extLst>
            <a:ext uri="{FF2B5EF4-FFF2-40B4-BE49-F238E27FC236}">
              <a16:creationId xmlns:a16="http://schemas.microsoft.com/office/drawing/2014/main" id="{BB965F31-B921-46A5-A774-2E614D41B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9550"/>
          <a:ext cx="1517533" cy="5527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2</xdr:col>
      <xdr:colOff>746008</xdr:colOff>
      <xdr:row>1</xdr:row>
      <xdr:rowOff>590806</xdr:rowOff>
    </xdr:to>
    <xdr:pic>
      <xdr:nvPicPr>
        <xdr:cNvPr id="3" name="Picture 2">
          <a:extLst>
            <a:ext uri="{FF2B5EF4-FFF2-40B4-BE49-F238E27FC236}">
              <a16:creationId xmlns:a16="http://schemas.microsoft.com/office/drawing/2014/main" id="{63F340AF-8691-437E-AFF1-E0DAFE52F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00025"/>
          <a:ext cx="1517533" cy="552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1681</xdr:colOff>
      <xdr:row>3</xdr:row>
      <xdr:rowOff>211230</xdr:rowOff>
    </xdr:from>
    <xdr:to>
      <xdr:col>8</xdr:col>
      <xdr:colOff>1504950</xdr:colOff>
      <xdr:row>13</xdr:row>
      <xdr:rowOff>85725</xdr:rowOff>
    </xdr:to>
    <xdr:graphicFrame macro="">
      <xdr:nvGraphicFramePr>
        <xdr:cNvPr id="10" name="Chart 9">
          <a:extLst>
            <a:ext uri="{FF2B5EF4-FFF2-40B4-BE49-F238E27FC236}">
              <a16:creationId xmlns:a16="http://schemas.microsoft.com/office/drawing/2014/main" id="{00000000-0008-0000-0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20730</xdr:colOff>
      <xdr:row>14</xdr:row>
      <xdr:rowOff>80682</xdr:rowOff>
    </xdr:from>
    <xdr:to>
      <xdr:col>8</xdr:col>
      <xdr:colOff>1514475</xdr:colOff>
      <xdr:row>36</xdr:row>
      <xdr:rowOff>57151</xdr:rowOff>
    </xdr:to>
    <xdr:graphicFrame macro="">
      <xdr:nvGraphicFramePr>
        <xdr:cNvPr id="12" name="Chart 11">
          <a:extLst>
            <a:ext uri="{FF2B5EF4-FFF2-40B4-BE49-F238E27FC236}">
              <a16:creationId xmlns:a16="http://schemas.microsoft.com/office/drawing/2014/main" id="{00000000-0008-0000-07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57150</xdr:colOff>
      <xdr:row>1</xdr:row>
      <xdr:rowOff>38100</xdr:rowOff>
    </xdr:from>
    <xdr:to>
      <xdr:col>2</xdr:col>
      <xdr:colOff>31633</xdr:colOff>
      <xdr:row>1</xdr:row>
      <xdr:rowOff>590806</xdr:rowOff>
    </xdr:to>
    <xdr:pic>
      <xdr:nvPicPr>
        <xdr:cNvPr id="6" name="Picture 5">
          <a:extLst>
            <a:ext uri="{FF2B5EF4-FFF2-40B4-BE49-F238E27FC236}">
              <a16:creationId xmlns:a16="http://schemas.microsoft.com/office/drawing/2014/main" id="{0B69E1E5-D9D5-40A0-B10F-B555F07640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 y="200025"/>
          <a:ext cx="1517533" cy="552706"/>
        </a:xfrm>
        <a:prstGeom prst="rect">
          <a:avLst/>
        </a:prstGeom>
      </xdr:spPr>
    </xdr:pic>
    <xdr:clientData/>
  </xdr:twoCellAnchor>
  <xdr:twoCellAnchor editAs="oneCell">
    <xdr:from>
      <xdr:col>11</xdr:col>
      <xdr:colOff>47625</xdr:colOff>
      <xdr:row>1</xdr:row>
      <xdr:rowOff>38100</xdr:rowOff>
    </xdr:from>
    <xdr:to>
      <xdr:col>11</xdr:col>
      <xdr:colOff>1565158</xdr:colOff>
      <xdr:row>1</xdr:row>
      <xdr:rowOff>590806</xdr:rowOff>
    </xdr:to>
    <xdr:pic>
      <xdr:nvPicPr>
        <xdr:cNvPr id="7" name="Picture 6">
          <a:extLst>
            <a:ext uri="{FF2B5EF4-FFF2-40B4-BE49-F238E27FC236}">
              <a16:creationId xmlns:a16="http://schemas.microsoft.com/office/drawing/2014/main" id="{283ED528-8A4A-41E0-A027-877626755C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7925" y="200025"/>
          <a:ext cx="1517533" cy="5527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3822650</xdr:colOff>
      <xdr:row>1</xdr:row>
      <xdr:rowOff>38099</xdr:rowOff>
    </xdr:from>
    <xdr:to>
      <xdr:col>4</xdr:col>
      <xdr:colOff>5365633</xdr:colOff>
      <xdr:row>2</xdr:row>
      <xdr:rowOff>285749</xdr:rowOff>
    </xdr:to>
    <xdr:pic>
      <xdr:nvPicPr>
        <xdr:cNvPr id="4" name="Picture 3">
          <a:extLst>
            <a:ext uri="{FF2B5EF4-FFF2-40B4-BE49-F238E27FC236}">
              <a16:creationId xmlns:a16="http://schemas.microsoft.com/office/drawing/2014/main" id="{ED8E6D41-38C9-22B0-D16D-1EC9DD4C2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94925" y="200024"/>
          <a:ext cx="1542983" cy="5619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139.572370023147" createdVersion="5" refreshedVersion="6" minRefreshableVersion="3" recordCount="27" xr:uid="{00000000-000A-0000-FFFF-FFFF00000000}">
  <cacheSource type="worksheet">
    <worksheetSource ref="B6:T33" sheet="Steps 3 &amp; 4 – risks &amp; controls"/>
  </cacheSource>
  <cacheFields count="19">
    <cacheField name="Fraud type (optional)" numFmtId="0">
      <sharedItems/>
    </cacheField>
    <cacheField name="Agency function or activity" numFmtId="0">
      <sharedItems count="7">
        <s v="Procurement"/>
        <s v="Finance"/>
        <s v="Payroll"/>
        <s v="Asset management"/>
        <s v="Human resources"/>
        <s v="Reporting"/>
        <s v="Information security/storage"/>
      </sharedItems>
    </cacheField>
    <cacheField name="Risk #" numFmtId="0">
      <sharedItems containsSemiMixedTypes="0" containsString="0" containsNumber="1" containsInteger="1" minValue="1" maxValue="27"/>
    </cacheField>
    <cacheField name="Risk reference" numFmtId="0">
      <sharedItems count="27">
        <s v="1 Procurement"/>
        <s v="2 Procurement"/>
        <s v="3 Procurement"/>
        <s v="4 Procurement"/>
        <s v="5 Finance"/>
        <s v="6 Payroll"/>
        <s v="7 Payroll"/>
        <s v="8 Payroll"/>
        <s v="9 Payroll"/>
        <s v="10 Asset management"/>
        <s v="11 Asset management"/>
        <s v="12 Finance"/>
        <s v="13 Human resources"/>
        <s v="14 Human resources"/>
        <s v="15 Reporting"/>
        <s v="16 Reporting"/>
        <s v="17 Reporting"/>
        <s v="18 Finance"/>
        <s v="19 Human resources"/>
        <s v="20 Procurement"/>
        <s v="21 Finance"/>
        <s v="22 Finance"/>
        <s v="23 Human resources"/>
        <s v="24 Human resources"/>
        <s v="25 Human resources"/>
        <s v="26 Information security/storage"/>
        <s v="27 Information security/storage"/>
      </sharedItems>
    </cacheField>
    <cacheField name="Risk title" numFmtId="0">
      <sharedItems/>
    </cacheField>
    <cacheField name="Risk description" numFmtId="0">
      <sharedItems longText="1"/>
    </cacheField>
    <cacheField name="Inherent consequence" numFmtId="0">
      <sharedItems/>
    </cacheField>
    <cacheField name="Inherent likelihood" numFmtId="0">
      <sharedItems/>
    </cacheField>
    <cacheField name="Inherent rating" numFmtId="0">
      <sharedItems count="3">
        <s v="3. High"/>
        <s v="2. Medium"/>
        <s v="1. Low"/>
      </sharedItems>
    </cacheField>
    <cacheField name="Risk owner" numFmtId="0">
      <sharedItems containsBlank="1"/>
    </cacheField>
    <cacheField name="Inherent Rating value" numFmtId="0">
      <sharedItems containsSemiMixedTypes="0" containsString="0" containsNumber="1" containsInteger="1" minValue="1" maxValue="3" count="3">
        <n v="3"/>
        <n v="2"/>
        <n v="1"/>
      </sharedItems>
    </cacheField>
    <cacheField name="Control reference" numFmtId="0">
      <sharedItems containsBlank="1"/>
    </cacheField>
    <cacheField name="Control owner" numFmtId="0">
      <sharedItems containsBlank="1"/>
    </cacheField>
    <cacheField name="Mitigating controls" numFmtId="0">
      <sharedItems containsBlank="1" longText="1"/>
    </cacheField>
    <cacheField name="Control review date (refer to Review controls tab)" numFmtId="17">
      <sharedItems containsSemiMixedTypes="0" containsNonDate="0" containsDate="1" containsString="0" minDate="2016-06-01T00:00:00" maxDate="2017-12-02T00:00:00" count="18">
        <d v="2016-07-01T00:00:00"/>
        <d v="2016-08-01T00:00:00"/>
        <d v="2016-09-01T00:00:00"/>
        <d v="2016-10-01T00:00:00"/>
        <d v="2016-11-01T00:00:00"/>
        <d v="2016-12-01T00:00:00"/>
        <d v="2017-01-01T00:00:00"/>
        <d v="2017-02-01T00:00:00"/>
        <d v="2017-03-01T00:00:00"/>
        <d v="2017-04-01T00:00:00"/>
        <d v="2017-05-01T00:00:00"/>
        <d v="2017-06-01T00:00:00"/>
        <d v="2017-10-01T00:00:00"/>
        <d v="2017-11-01T00:00:00"/>
        <d v="2017-12-01T00:00:00"/>
        <d v="2017-07-01T00:00:00"/>
        <d v="2017-09-01T00:00:00"/>
        <d v="2016-06-01T00:00:00"/>
      </sharedItems>
    </cacheField>
    <cacheField name="Control review conclusion" numFmtId="17">
      <sharedItems containsBlank="1"/>
    </cacheField>
    <cacheField name="Residual risk description" numFmtId="17">
      <sharedItems containsBlank="1"/>
    </cacheField>
    <cacheField name="Residual Rating value" numFmtId="1">
      <sharedItems containsSemiMixedTypes="0" containsString="0" containsNumber="1" containsInteger="1" minValue="1" maxValue="3" count="3">
        <n v="2"/>
        <n v="1"/>
        <n v="3"/>
      </sharedItems>
    </cacheField>
    <cacheField name="Residual rating and actions required"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139.581814930556" createdVersion="5" refreshedVersion="5" minRefreshableVersion="3" recordCount="27" xr:uid="{00000000-000A-0000-FFFF-FFFF01000000}">
  <cacheSource type="worksheet">
    <worksheetSource ref="B6:T33" sheet="Steps 3 &amp; 4 – risks &amp; controls"/>
  </cacheSource>
  <cacheFields count="19">
    <cacheField name="Fraud type (optional)" numFmtId="0">
      <sharedItems/>
    </cacheField>
    <cacheField name="Agency function or activity" numFmtId="0">
      <sharedItems count="7">
        <s v="Procurement"/>
        <s v="Finance"/>
        <s v="Payroll"/>
        <s v="Asset management"/>
        <s v="Human resources"/>
        <s v="Reporting"/>
        <s v="Information security/storage"/>
      </sharedItems>
    </cacheField>
    <cacheField name="Risk #" numFmtId="0">
      <sharedItems containsSemiMixedTypes="0" containsString="0" containsNumber="1" containsInteger="1" minValue="1" maxValue="27"/>
    </cacheField>
    <cacheField name="Risk reference" numFmtId="0">
      <sharedItems count="27">
        <s v="1 Procurement"/>
        <s v="2 Procurement"/>
        <s v="3 Procurement"/>
        <s v="4 Procurement"/>
        <s v="5 Finance"/>
        <s v="6 Payroll"/>
        <s v="7 Payroll"/>
        <s v="8 Payroll"/>
        <s v="9 Payroll"/>
        <s v="10 Asset management"/>
        <s v="11 Asset management"/>
        <s v="12 Finance"/>
        <s v="13 Human resources"/>
        <s v="14 Human resources"/>
        <s v="15 Reporting"/>
        <s v="16 Reporting"/>
        <s v="17 Reporting"/>
        <s v="18 Finance"/>
        <s v="19 Human resources"/>
        <s v="20 Procurement"/>
        <s v="21 Finance"/>
        <s v="22 Finance"/>
        <s v="23 Human resources"/>
        <s v="24 Human resources"/>
        <s v="25 Human resources"/>
        <s v="26 Information security/storage"/>
        <s v="27 Information security/storage"/>
      </sharedItems>
    </cacheField>
    <cacheField name="Risk title" numFmtId="0">
      <sharedItems/>
    </cacheField>
    <cacheField name="Risk description" numFmtId="0">
      <sharedItems longText="1"/>
    </cacheField>
    <cacheField name="Inherent consequence" numFmtId="0">
      <sharedItems/>
    </cacheField>
    <cacheField name="Inherent likelihood" numFmtId="0">
      <sharedItems/>
    </cacheField>
    <cacheField name="Inherent rating" numFmtId="0">
      <sharedItems/>
    </cacheField>
    <cacheField name="Risk owner" numFmtId="0">
      <sharedItems containsBlank="1"/>
    </cacheField>
    <cacheField name="Inherent Rating value" numFmtId="0">
      <sharedItems containsSemiMixedTypes="0" containsString="0" containsNumber="1" containsInteger="1" minValue="1" maxValue="3" count="3">
        <n v="3"/>
        <n v="2"/>
        <n v="1"/>
      </sharedItems>
    </cacheField>
    <cacheField name="Control reference" numFmtId="0">
      <sharedItems containsBlank="1"/>
    </cacheField>
    <cacheField name="Control owner" numFmtId="0">
      <sharedItems containsBlank="1"/>
    </cacheField>
    <cacheField name="Mitigating controls" numFmtId="0">
      <sharedItems containsBlank="1" longText="1"/>
    </cacheField>
    <cacheField name="Control review date (refer to Review controls tab)" numFmtId="17">
      <sharedItems containsSemiMixedTypes="0" containsNonDate="0" containsDate="1" containsString="0" minDate="2016-06-01T00:00:00" maxDate="2017-12-02T00:00:00" count="18">
        <d v="2016-07-01T00:00:00"/>
        <d v="2016-08-01T00:00:00"/>
        <d v="2016-09-01T00:00:00"/>
        <d v="2016-10-01T00:00:00"/>
        <d v="2016-11-01T00:00:00"/>
        <d v="2016-12-01T00:00:00"/>
        <d v="2017-01-01T00:00:00"/>
        <d v="2017-02-01T00:00:00"/>
        <d v="2017-03-01T00:00:00"/>
        <d v="2017-04-01T00:00:00"/>
        <d v="2017-05-01T00:00:00"/>
        <d v="2017-06-01T00:00:00"/>
        <d v="2017-10-01T00:00:00"/>
        <d v="2017-11-01T00:00:00"/>
        <d v="2017-12-01T00:00:00"/>
        <d v="2017-07-01T00:00:00"/>
        <d v="2017-09-01T00:00:00"/>
        <d v="2016-06-01T00:00:00"/>
      </sharedItems>
    </cacheField>
    <cacheField name="Control review conclusion" numFmtId="17">
      <sharedItems containsBlank="1"/>
    </cacheField>
    <cacheField name="Residual risk description" numFmtId="17">
      <sharedItems containsBlank="1"/>
    </cacheField>
    <cacheField name="Residual Rating value" numFmtId="1">
      <sharedItems containsSemiMixedTypes="0" containsString="0" containsNumber="1" containsInteger="1" minValue="1" maxValue="3"/>
    </cacheField>
    <cacheField name="Residual rating and actions requir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Indirect employee"/>
    <x v="0"/>
    <n v="1"/>
    <x v="0"/>
    <s v="Fraudulent procurement by employees or contractors"/>
    <s v="Employees make procurement decisions for high value work on a regular basis. _x000a__x000a_Risk that employees fraudulently:_x000a_• manipulate the value of or add to an existing approved purchase order _x000a_• split purchases to levels below delegation to avoid the procurement team's oversight _x000a_• seek inappropriate exemptions to the tendering processes for purchases _x000a_• fraudulently manipulate or misstate vendor quotes to disguise larger purchases._x000a__x000a__x000a__x000a__x000a_"/>
    <s v="4. Major"/>
    <s v="3. Possible"/>
    <x v="0"/>
    <s v="AO6 Procurement Officer—Peter Neville"/>
    <x v="0"/>
    <s v="1_x000a__x000a__x000a__x000a__x000a_2"/>
    <s v="AO5 Procurement Officer—Tom Smith_x000a__x000a__x000a__x000a_Director, Finance—Neil Diamond"/>
    <s v="Procurement delegation manual in place. An approving officers approval of procurement is required prior to a purchase order being released in SAP. _x000a__x000a_Monthly cost centre monitoring completed and signed off by cost centre managers and returned to finance to explain unexpected variances. "/>
    <x v="0"/>
    <s v="Effective"/>
    <s v="Residual risk that employees:_x000a_• split purchases to levels below delegation to avoid the procurement team's oversight _x000a_• seek inappropriate exemptions to the tendering processes for purchases."/>
    <x v="0"/>
    <s v="2. Medium—mitigating action required"/>
  </r>
  <r>
    <s v="Supplier"/>
    <x v="0"/>
    <n v="2"/>
    <x v="1"/>
    <s v="Fraudulent procurement practices by suppliers, e.g. tenderer collusion/bid-rigging by suppliers/providers"/>
    <s v="A pool of suppliers may bid for multiple high value jobs with the entity over time. _x000a__x000a_High value and frequent purchasing by an entity from the same pool of suppliers increases the risk that:_x000a_• there is collusion amongst suppliers to coordinate tender submissions and deliberately favour one specific supplier in return for a share of the financial benefit derived by the successful supplier_x000a_• to maximise the chances of success, a supplier enters a 'cover bid' for a tender from a linked company without declaring the linked ownership of the competing company."/>
    <s v="4. Major"/>
    <s v="2. Unlikely"/>
    <x v="1"/>
    <m/>
    <x v="1"/>
    <m/>
    <m/>
    <m/>
    <x v="1"/>
    <m/>
    <m/>
    <x v="1"/>
    <s v="1. Low—in control"/>
  </r>
  <r>
    <s v="Indirect employee"/>
    <x v="0"/>
    <n v="3"/>
    <x v="2"/>
    <s v="Fraudulent influence by employee on companies included in panel arrangements"/>
    <s v="Entities may use a significant number of different panel arrangements to streamline the procurement process for frequent purchases._x000a__x000a_Risk that an employee fraudulently influences decisions to include related vendors on panels."/>
    <s v="3. Moderate"/>
    <s v="3. Possible"/>
    <x v="1"/>
    <m/>
    <x v="1"/>
    <m/>
    <m/>
    <m/>
    <x v="2"/>
    <m/>
    <m/>
    <x v="1"/>
    <s v="1. Low—in control"/>
  </r>
  <r>
    <s v="Indirect employee"/>
    <x v="0"/>
    <n v="4"/>
    <x v="3"/>
    <s v="Fraudulent contract management by employee"/>
    <s v="Employees manage ongoing contracts with suppliers. _x000a__x000a_Risk that employee engages in fraudulent management of contracts, including: _x000a_• false claims for service delivery or construction completed_x000a_• approval of fraudulent variances in construction costs_x000a_• authorising false invoices _x000a_• agreeing to pay invoices and amounts earlier than required _x000a_• waiving supplier liability or obligations under a contract_x000a_• improperly modifying contract terms (eg. unauthorised extension of contract deadline)_x000a_• fraudulent supplier performance feedback."/>
    <s v="4. Major"/>
    <s v="3. Possible"/>
    <x v="0"/>
    <m/>
    <x v="0"/>
    <m/>
    <m/>
    <m/>
    <x v="3"/>
    <m/>
    <m/>
    <x v="1"/>
    <s v="1. Low—in control"/>
  </r>
  <r>
    <s v="Direct employee"/>
    <x v="1"/>
    <n v="5"/>
    <x v="4"/>
    <s v="Fraudulent use of corporate cards"/>
    <s v="Issues credit cards for business transactions. _x000a__x000a_Risk that employee use their corporate credit card:_x000a_• for personal purchases and claims as business expenditure_x000a_or _x000a_• for procurement for the purpose of circumventing the procurement manual process._x000a_"/>
    <s v="3. Moderate"/>
    <s v="4. Likely"/>
    <x v="1"/>
    <m/>
    <x v="1"/>
    <m/>
    <m/>
    <m/>
    <x v="4"/>
    <m/>
    <m/>
    <x v="0"/>
    <s v="2. Medium—mitigating action required"/>
  </r>
  <r>
    <s v="Direct employee"/>
    <x v="2"/>
    <n v="6"/>
    <x v="5"/>
    <s v="Fraudulent recording of time worked to increase overtime and other variable payments_x000a_"/>
    <s v="Operational employees often receive a relatively high proportion of their pay in overtime. Where an entity operates with significant geographical dispersion of the workforce, there is less capacity for supervision of work performed and time recorded._x000a__x000a_Risk that employees submit falsified records or do not submit documentation to correctly state hours worked to increase remuneration, including: _x000a_• overstating hours worked to claim overtime _x000a_• not recording time off during a day _x000a_• claiming allowances."/>
    <s v="4. Major"/>
    <s v="3. Possible"/>
    <x v="0"/>
    <m/>
    <x v="0"/>
    <m/>
    <m/>
    <m/>
    <x v="5"/>
    <m/>
    <m/>
    <x v="1"/>
    <s v="1. Low—in control"/>
  </r>
  <r>
    <s v="Direct employee"/>
    <x v="2"/>
    <n v="7"/>
    <x v="6"/>
    <s v="Fraudulent manipulation of the rostering process"/>
    <s v="Operational employees receives a relatively high proportion of their pay in overtime. With significant geographical dispersion of the workforce,  there is less capacity for supervision of work performed and time recorded._x000a__x000a_Risk that employees: _x000a_• routinely volunteer for/request work which attracts higher rates, e.g. allowances or penalty rates and then take fraudulent sick leave during ordinary pay shifts_x000a_• collude with colleagues and supervisors to create rosters which maximise the amount of overtime pay. "/>
    <s v="3. Moderate"/>
    <s v="3. Possible"/>
    <x v="1"/>
    <m/>
    <x v="1"/>
    <m/>
    <m/>
    <m/>
    <x v="6"/>
    <m/>
    <m/>
    <x v="0"/>
    <s v="2. Medium—mitigating action required"/>
  </r>
  <r>
    <s v="Direct employee"/>
    <x v="2"/>
    <n v="8"/>
    <x v="7"/>
    <s v="Fraudulent changes to employee master data "/>
    <s v="An entity often processes it's own master data changes to payroll details. _x000a__x000a_Risk that employees submit fraudulent or do not submit forms to make changes to employee master data records, including:_x000a_• creating a fictional employee_x000a_• increasing their own salary rates or position _x000a_• increasing the salaries and wages of another employee._x000a__x000a_Risk that payroll officers collude with other employees to process and approve master data changes. "/>
    <s v="4. Major"/>
    <s v="3. Possible"/>
    <x v="0"/>
    <m/>
    <x v="0"/>
    <m/>
    <m/>
    <m/>
    <x v="7"/>
    <m/>
    <m/>
    <x v="1"/>
    <s v="1. Low—in control"/>
  </r>
  <r>
    <s v="Direct employee"/>
    <x v="2"/>
    <n v="9"/>
    <x v="8"/>
    <s v="Fraudulently claim for assistance or leave for study undertaken"/>
    <s v="An entity often pays for or reimburses employees' training or study costs that are directly relevant to their role. _x000a__x000a_Risk that employees receive assistance or leave for study:_x000a_• they did not undertake_x000a_• where they misrepresented the nature of the study or training _x000a_• where they did not pass the subject/course._x000a_"/>
    <s v="2. Minor"/>
    <s v="3. Possible"/>
    <x v="2"/>
    <m/>
    <x v="2"/>
    <m/>
    <m/>
    <m/>
    <x v="8"/>
    <m/>
    <m/>
    <x v="1"/>
    <s v="1. Low—in control"/>
  </r>
  <r>
    <s v="Direct employee"/>
    <x v="3"/>
    <n v="10"/>
    <x v="9"/>
    <s v="Employee misappropriates assets "/>
    <s v="Employees are often responsible for a large number of operational assets/equipment and other materials that may be valuable to employees and external parties including office equipment, general goods, plant and machinery, or scrap materials. _x000a__x000a_Risk that employees steal or lend assets for personal gain.  "/>
    <s v="3. Moderate"/>
    <s v="3. Possible"/>
    <x v="1"/>
    <m/>
    <x v="1"/>
    <m/>
    <m/>
    <m/>
    <x v="9"/>
    <m/>
    <m/>
    <x v="1"/>
    <s v="1. Low—in control"/>
  </r>
  <r>
    <s v="Direct employee"/>
    <x v="3"/>
    <n v="11"/>
    <x v="10"/>
    <s v="Employee misappropriates use of motor vehicles "/>
    <s v="Entities may own and operate a large and diverse fleet of motor vehicles made up of a large range of makes and models._x000a__x000a_Risk that employees misappropriate the use operational vehicles for non business-related travel or to enter private transactions with members of the public/business owners. "/>
    <s v="2. Minor"/>
    <s v="3. Possible"/>
    <x v="2"/>
    <m/>
    <x v="2"/>
    <m/>
    <m/>
    <m/>
    <x v="10"/>
    <m/>
    <m/>
    <x v="0"/>
    <s v="2. Medium—mitigating action required"/>
  </r>
  <r>
    <s v="Customer"/>
    <x v="1"/>
    <n v="12"/>
    <x v="11"/>
    <s v="Fraudulent invoice requesting payment to false bank details_x000a_"/>
    <s v="An entity makes high value and ongoing payments to vendors. _x000a__x000a_Risk that an external scammer or employee submits false documentation to have bank details of regular vendors changed and then submits a fake invoice to be paid to the fraudulent bank account. "/>
    <s v="4. Major"/>
    <s v="3. Possible"/>
    <x v="0"/>
    <m/>
    <x v="0"/>
    <m/>
    <m/>
    <m/>
    <x v="11"/>
    <m/>
    <m/>
    <x v="1"/>
    <s v="1. Low—in control"/>
  </r>
  <r>
    <s v="Indirect employee"/>
    <x v="4"/>
    <n v="13"/>
    <x v="12"/>
    <s v="Nepotism in recruitment and selection processes"/>
    <s v="Employees involved in recruitment decisions may be related to, or friends with, one of the applicants for a position._x000a__x000a_Risk that the employee uses their position to influence the outcomes of the recruitment processes to favour a related party."/>
    <s v="4. Major"/>
    <s v="3. Possible"/>
    <x v="0"/>
    <m/>
    <x v="0"/>
    <m/>
    <m/>
    <m/>
    <x v="12"/>
    <m/>
    <m/>
    <x v="1"/>
    <s v="1. Low—in control"/>
  </r>
  <r>
    <s v="Indirect employee"/>
    <x v="4"/>
    <n v="14"/>
    <x v="13"/>
    <s v="Corruption in internal promotion process"/>
    <s v="Employee involved in internal promotion decisions may have a conflict or personal interest in an employee being promoted or held back. _x000a__x000a_Risk that the employee uses their position to influence the outcomes of the internal promotions due to a conflict of interest, kickbacks or bribes from a promoted employee."/>
    <s v="2. Minor"/>
    <s v="4. Likely"/>
    <x v="1"/>
    <m/>
    <x v="1"/>
    <m/>
    <m/>
    <m/>
    <x v="13"/>
    <m/>
    <m/>
    <x v="0"/>
    <s v="2. Medium—mitigating action required"/>
  </r>
  <r>
    <s v="Reporting"/>
    <x v="5"/>
    <n v="15"/>
    <x v="14"/>
    <s v="Fraudulent operational reporting by management"/>
    <s v="Management may have a performance element in their pay or come under significant political or other external pressure to achieve certain operational outcomes._x000a__x000a_Risk that management fraudulently manipulate or pressure subordinates to manipulate reporting to achieve the performance outcomes."/>
    <s v="4. Major"/>
    <s v="3. Possible"/>
    <x v="0"/>
    <m/>
    <x v="0"/>
    <m/>
    <m/>
    <m/>
    <x v="14"/>
    <m/>
    <m/>
    <x v="1"/>
    <s v="1. Low—in control"/>
  </r>
  <r>
    <s v="Reporting"/>
    <x v="5"/>
    <n v="16"/>
    <x v="15"/>
    <s v="Fraudulent reporting to meet government imposed FTE limits"/>
    <s v="Management may be required to maintain FTE level in accordance with the government's policies to limit the growth of the public service. _x000a__x000a_Risk that management manipulates reporting to understate the growth of FTEs during a reporting period. "/>
    <s v="2. Minor"/>
    <s v="3. Possible"/>
    <x v="1"/>
    <m/>
    <x v="1"/>
    <m/>
    <m/>
    <m/>
    <x v="15"/>
    <m/>
    <m/>
    <x v="1"/>
    <s v="1. Low—in control"/>
  </r>
  <r>
    <s v="Reporting"/>
    <x v="5"/>
    <n v="17"/>
    <x v="16"/>
    <s v="Manipulation of financial information to present a better financial result"/>
    <s v="Management may face pressure to report a balanced budget or show progress in reducing expenditure over a reporting period. _x000a__x000a_Risk that management fraudulently manipulate financial reporting to achieve desired outcomes, e.g. understatement of accrued expenses at year end._x000a_"/>
    <s v="4. Major"/>
    <s v="3. Possible"/>
    <x v="0"/>
    <m/>
    <x v="0"/>
    <m/>
    <m/>
    <m/>
    <x v="16"/>
    <m/>
    <m/>
    <x v="2"/>
    <s v="3. High—escalate to management"/>
  </r>
  <r>
    <s v="Direct employee"/>
    <x v="1"/>
    <n v="18"/>
    <x v="17"/>
    <s v="Claims for reimbursement for non work related expenses"/>
    <s v="Risk that employee applies for reimbursement of non work-related expenses. "/>
    <s v="2. Minor"/>
    <s v="2. Unlikely"/>
    <x v="2"/>
    <m/>
    <x v="2"/>
    <m/>
    <m/>
    <m/>
    <x v="10"/>
    <m/>
    <m/>
    <x v="0"/>
    <s v="2. Medium—mitigating action required"/>
  </r>
  <r>
    <s v="Direct employee"/>
    <x v="4"/>
    <n v="19"/>
    <x v="18"/>
    <s v="False WorkCover claims by employees"/>
    <s v="Employees may suffer a physical or mental injury that is directly related to their workplace. _x000a__x000a_Risk that employees make fraudulent claims to WorkCover for compensation of lost wages and expenses and fraudulent use of sick leave for reported injuries sustained at work._x000a__x000a_"/>
    <s v="3. Moderate"/>
    <s v="3. Possible"/>
    <x v="1"/>
    <m/>
    <x v="1"/>
    <m/>
    <m/>
    <m/>
    <x v="17"/>
    <m/>
    <m/>
    <x v="0"/>
    <s v="2. Medium—mitigating action required"/>
  </r>
  <r>
    <s v="Direct employee"/>
    <x v="0"/>
    <n v="20"/>
    <x v="19"/>
    <s v="Deliberately over-ordering resources to use the surplus for personal gain."/>
    <s v="Employees have the opportunity to change the volume of an order from a regular supplier. _x000a__x000a_Risk that an employee deliberately over orders goods from regular suppliers to use the surplus goods ordered for personal gain. "/>
    <s v="3. Moderate"/>
    <s v="2. Unlikely"/>
    <x v="1"/>
    <m/>
    <x v="1"/>
    <m/>
    <m/>
    <m/>
    <x v="1"/>
    <m/>
    <m/>
    <x v="0"/>
    <s v="2. Medium—mitigating action required"/>
  </r>
  <r>
    <s v="Direct employee"/>
    <x v="1"/>
    <n v="21"/>
    <x v="20"/>
    <s v="Misusing Cabcharge vouchers for personal use or profit"/>
    <s v="Employees have the opportunity to use Cabcharge vouchers to enable work-related travel. _x000a__x000a_Risk that an employee fraudulently uses Cabcharge vouchers for personal trips or on sells Cabcharge vouchers for personal gain. "/>
    <s v="1. Insignificant"/>
    <s v="3. Possible"/>
    <x v="2"/>
    <m/>
    <x v="2"/>
    <m/>
    <m/>
    <m/>
    <x v="2"/>
    <m/>
    <m/>
    <x v="1"/>
    <s v="1. Low—in control"/>
  </r>
  <r>
    <s v="Indirect employee"/>
    <x v="1"/>
    <n v="22"/>
    <x v="21"/>
    <s v="Seeking to award a grant outside the terms of the agreement and conditions for personal benefit"/>
    <s v="Employees may have delegated authority to award grants which fund third parties. _x000a__x000a_Risk that an employee approve grants where the grantee did not meet criteria or was not the most meritorious applicant for bribes or kickbacks._x000a_"/>
    <s v="4. Major"/>
    <s v="3. Possible"/>
    <x v="0"/>
    <m/>
    <x v="0"/>
    <m/>
    <m/>
    <m/>
    <x v="3"/>
    <m/>
    <m/>
    <x v="1"/>
    <s v="1. Low—in control"/>
  </r>
  <r>
    <s v="Indirect employee"/>
    <x v="4"/>
    <n v="23"/>
    <x v="22"/>
    <s v="Deliberate manipulation of recruitment selection panels"/>
    <s v="Selection panels are chosen by management or other delegated authorities to assess candidates in recruitment decisions. _x000a__x000a_Risk that a selection committee or other authority appoints members to the selection panel whom they can influence in order to ensure their favoured and less meritorious candidate will be selected."/>
    <s v="3. Moderate"/>
    <s v="1. Rare"/>
    <x v="2"/>
    <m/>
    <x v="2"/>
    <m/>
    <m/>
    <m/>
    <x v="4"/>
    <m/>
    <m/>
    <x v="1"/>
    <s v="1. Low—in control"/>
  </r>
  <r>
    <s v="Indirect employee"/>
    <x v="4"/>
    <n v="24"/>
    <x v="23"/>
    <s v="Fraudulent deception by applicant in recruitment and selection processes"/>
    <s v="Applications for advertised positions may require a minimum level of qualifications or experience for an applicant to be considered._x000a__x000a_Risk that an employee or an applicant for an advertised position falsifies qualifications or employment history or references to enhance their prospects of securing the position."/>
    <s v="3. Moderate"/>
    <s v="3. Possible"/>
    <x v="1"/>
    <m/>
    <x v="1"/>
    <m/>
    <m/>
    <m/>
    <x v="5"/>
    <m/>
    <m/>
    <x v="0"/>
    <s v="2. Medium—mitigating action required"/>
  </r>
  <r>
    <s v="Indirect employee"/>
    <x v="4"/>
    <n v="25"/>
    <x v="24"/>
    <s v="Management knowingly concealing the corrupt conduct of subordinate employees"/>
    <s v="Management may observe or be provided with information that indicates corrupt conduct of a subordinate employee. _x000a__x000a_Risk that management chooses to ignore or conceal the behaviour of a subordinate employee in order to protect themselves or the employee from the consequences of the behaviour being exposed. "/>
    <s v="4. Major"/>
    <s v="3. Possible"/>
    <x v="0"/>
    <m/>
    <x v="0"/>
    <m/>
    <m/>
    <m/>
    <x v="6"/>
    <m/>
    <m/>
    <x v="0"/>
    <s v="2. Medium—mitigating action required"/>
  </r>
  <r>
    <s v="Indirect employee"/>
    <x v="6"/>
    <n v="26"/>
    <x v="25"/>
    <s v="Fraudulent disclosure of confidential information by an active or terminated employee"/>
    <s v="Terminated or current employees may have ongoing access to or may have stored confidential information during their employment. _x000a__x000a_Risk that a former employee supplies confidential information to a new/potential new employer, related party or colluding agent for personal gain. "/>
    <s v="3. Moderate"/>
    <s v="2. Unlikely"/>
    <x v="1"/>
    <m/>
    <x v="1"/>
    <m/>
    <m/>
    <m/>
    <x v="7"/>
    <m/>
    <m/>
    <x v="1"/>
    <s v="1. Low—in control"/>
  </r>
  <r>
    <s v="Indirect employee"/>
    <x v="6"/>
    <n v="27"/>
    <x v="26"/>
    <s v="Fraudulent disposal of information to enable a cover up"/>
    <s v="Employees that have engaged in corrupt or fraudulent behaviour may have privileged access required to delete or destroy documentation and evidence._x000a__x000a_Risk that an employee destroys financial or administrative written or electronic records to cover their own corrupt activities"/>
    <s v="4. Major"/>
    <s v="2. Unlikely"/>
    <x v="0"/>
    <m/>
    <x v="0"/>
    <m/>
    <m/>
    <m/>
    <x v="8"/>
    <m/>
    <m/>
    <x v="2"/>
    <s v="3. High—escalate to management"/>
  </r>
</pivotCacheRecords>
</file>

<file path=xl/pivotCache/pivotCacheRecords2.xml><?xml version="1.0" encoding="utf-8"?>
<pivotCacheRecords xmlns="http://schemas.openxmlformats.org/spreadsheetml/2006/main" xmlns:r="http://schemas.openxmlformats.org/officeDocument/2006/relationships" count="27">
  <r>
    <s v="Indirect employee"/>
    <x v="0"/>
    <n v="1"/>
    <x v="0"/>
    <s v="Fraudulent procurement by employees or contractors"/>
    <s v="Employees make procurement decisions for high value work on a regular basis. _x000a__x000a_Risk that employees fraudulently:_x000a_• manipulate the value of or add to an existing approved purchase order _x000a_• split purchases to levels below delegation to avoid the procurement team's oversight _x000a_• seek inappropriate exemptions to the tendering processes for purchases _x000a_• fraudulently manipulate or misstate vendor quotes to disguise larger purchases._x000a__x000a__x000a__x000a__x000a_"/>
    <s v="4. Major"/>
    <s v="3. Possible"/>
    <s v="3. High"/>
    <s v="AO6 Procurement Officer—Peter Neville"/>
    <x v="0"/>
    <s v="1_x000a__x000a__x000a__x000a__x000a_2"/>
    <s v="AO5 Procurement Officer—Tom Smith_x000a__x000a__x000a__x000a_Director, Finance—Neil Diamond"/>
    <s v="Procurement delegation manual in place. An approving officers approval of procurement is required prior to a purchase order being released in SAP. _x000a__x000a_Monthly cost centre monitoring completed and signed off by cost centre managers and returned to finance to explain unexpected variances. "/>
    <x v="0"/>
    <s v="Effective"/>
    <s v="Residual risk that employees:_x000a_• split purchases to levels below delegation to avoid the procurement team's oversight _x000a_• seek inappropriate exemptions to the tendering processes for purchases."/>
    <n v="2"/>
    <s v="2. Medium—mitigating action required"/>
  </r>
  <r>
    <s v="Supplier"/>
    <x v="0"/>
    <n v="2"/>
    <x v="1"/>
    <s v="Fraudulent procurement practices by suppliers, e.g. tenderer collusion/bid-rigging by suppliers/providers"/>
    <s v="A pool of suppliers may bid for multiple high value jobs with the entity over time. _x000a__x000a_High value and frequent purchasing by an entity from the same pool of suppliers increases the risk that:_x000a_• there is collusion amongst suppliers to coordinate tender submissions and deliberately favour one specific supplier in return for a share of the financial benefit derived by the successful supplier_x000a_• to maximise the chances of success, a supplier enters a 'cover bid' for a tender from a linked company without declaring the linked ownership of the competing company."/>
    <s v="4. Major"/>
    <s v="2. Unlikely"/>
    <s v="2. Medium"/>
    <m/>
    <x v="1"/>
    <m/>
    <m/>
    <m/>
    <x v="1"/>
    <m/>
    <m/>
    <n v="1"/>
    <s v="1. Low—in control"/>
  </r>
  <r>
    <s v="Indirect employee"/>
    <x v="0"/>
    <n v="3"/>
    <x v="2"/>
    <s v="Fraudulent influence by employee on companies included in panel arrangements"/>
    <s v="Entities may use a significant number of different panel arrangements to streamline the procurement process for frequent purchases._x000a__x000a_Risk that an employee fraudulently influences decisions to include related vendors on panels."/>
    <s v="3. Moderate"/>
    <s v="3. Possible"/>
    <s v="2. Medium"/>
    <m/>
    <x v="1"/>
    <m/>
    <m/>
    <m/>
    <x v="2"/>
    <m/>
    <m/>
    <n v="1"/>
    <s v="1. Low—in control"/>
  </r>
  <r>
    <s v="Indirect employee"/>
    <x v="0"/>
    <n v="4"/>
    <x v="3"/>
    <s v="Fraudulent contract management by employee"/>
    <s v="Employees manage ongoing contracts with suppliers. _x000a__x000a_Risk that employee engages in fraudulent management of contracts, including: _x000a_• false claims for service delivery or construction completed_x000a_• approval of fraudulent variances in construction costs_x000a_• authorising false invoices _x000a_• agreeing to pay invoices and amounts earlier than required _x000a_• waiving supplier liability or obligations under a contract_x000a_• improperly modifying contract terms (eg. unauthorised extension of contract deadline)_x000a_• fraudulent supplier performance feedback."/>
    <s v="4. Major"/>
    <s v="3. Possible"/>
    <s v="3. High"/>
    <m/>
    <x v="0"/>
    <m/>
    <m/>
    <m/>
    <x v="3"/>
    <m/>
    <m/>
    <n v="1"/>
    <s v="1. Low—in control"/>
  </r>
  <r>
    <s v="Direct employee"/>
    <x v="1"/>
    <n v="5"/>
    <x v="4"/>
    <s v="Fraudulent use of corporate cards"/>
    <s v="Issues credit cards for business transactions. _x000a__x000a_Risk that employee use their corporate credit card:_x000a_• for personal purchases and claims as business expenditure_x000a_or _x000a_• for procurement for the purpose of circumventing the procurement manual process._x000a_"/>
    <s v="3. Moderate"/>
    <s v="4. Likely"/>
    <s v="2. Medium"/>
    <m/>
    <x v="1"/>
    <m/>
    <m/>
    <m/>
    <x v="4"/>
    <m/>
    <m/>
    <n v="2"/>
    <s v="2. Medium—mitigating action required"/>
  </r>
  <r>
    <s v="Direct employee"/>
    <x v="2"/>
    <n v="6"/>
    <x v="5"/>
    <s v="Fraudulent recording of time worked to increase overtime and other variable payments_x000a_"/>
    <s v="Operational employees often receive a relatively high proportion of their pay in overtime. Where an entity operates with significant geographical dispersion of the workforce, there is less capacity for supervision of work performed and time recorded._x000a__x000a_Risk that employees submit falsified records or do not submit documentation to correctly state hours worked to increase remuneration, including: _x000a_• overstating hours worked to claim overtime _x000a_• not recording time off during a day _x000a_• claiming allowances."/>
    <s v="4. Major"/>
    <s v="3. Possible"/>
    <s v="3. High"/>
    <m/>
    <x v="0"/>
    <m/>
    <m/>
    <m/>
    <x v="5"/>
    <m/>
    <m/>
    <n v="1"/>
    <s v="1. Low—in control"/>
  </r>
  <r>
    <s v="Direct employee"/>
    <x v="2"/>
    <n v="7"/>
    <x v="6"/>
    <s v="Fraudulent manipulation of the rostering process"/>
    <s v="Operational employees receives a relatively high proportion of their pay in overtime. With significant geographical dispersion of the workforce,  there is less capacity for supervision of work performed and time recorded._x000a__x000a_Risk that employees: _x000a_• routinely volunteer for/request work which attracts higher rates, e.g. allowances or penalty rates and then take fraudulent sick leave during ordinary pay shifts_x000a_• collude with colleagues and supervisors to create rosters which maximise the amount of overtime pay. "/>
    <s v="3. Moderate"/>
    <s v="3. Possible"/>
    <s v="2. Medium"/>
    <m/>
    <x v="1"/>
    <m/>
    <m/>
    <m/>
    <x v="6"/>
    <m/>
    <m/>
    <n v="2"/>
    <s v="2. Medium—mitigating action required"/>
  </r>
  <r>
    <s v="Direct employee"/>
    <x v="2"/>
    <n v="8"/>
    <x v="7"/>
    <s v="Fraudulent changes to employee master data "/>
    <s v="An entity often processes it's own master data changes to payroll details. _x000a__x000a_Risk that employees submit fraudulent or do not submit forms to make changes to employee master data records, including:_x000a_• creating a fictional employee_x000a_• increasing their own salary rates or position _x000a_• increasing the salaries and wages of another employee._x000a__x000a_Risk that payroll officers collude with other employees to process and approve master data changes. "/>
    <s v="4. Major"/>
    <s v="3. Possible"/>
    <s v="3. High"/>
    <m/>
    <x v="0"/>
    <m/>
    <m/>
    <m/>
    <x v="7"/>
    <m/>
    <m/>
    <n v="1"/>
    <s v="1. Low—in control"/>
  </r>
  <r>
    <s v="Direct employee"/>
    <x v="2"/>
    <n v="9"/>
    <x v="8"/>
    <s v="Fraudulently claim for assistance or leave for study undertaken"/>
    <s v="An entity often pays for or reimburses employees' training or study costs that are directly relevant to their role. _x000a__x000a_Risk that employees receive assistance or leave for study:_x000a_• they did not undertake_x000a_• where they misrepresented the nature of the study or training _x000a_• where they did not pass the subject/course._x000a_"/>
    <s v="2. Minor"/>
    <s v="3. Possible"/>
    <s v="1. Low"/>
    <m/>
    <x v="2"/>
    <m/>
    <m/>
    <m/>
    <x v="8"/>
    <m/>
    <m/>
    <n v="1"/>
    <s v="1. Low—in control"/>
  </r>
  <r>
    <s v="Direct employee"/>
    <x v="3"/>
    <n v="10"/>
    <x v="9"/>
    <s v="Employee misappropriates assets "/>
    <s v="Employees are often responsible for a large number of operational assets/equipment and other materials that may be valuable to employees and external parties including office equipment, general goods, plant and machinery, or scrap materials. _x000a__x000a_Risk that employees steal or lend assets for personal gain.  "/>
    <s v="3. Moderate"/>
    <s v="3. Possible"/>
    <s v="2. Medium"/>
    <m/>
    <x v="1"/>
    <m/>
    <m/>
    <m/>
    <x v="9"/>
    <m/>
    <m/>
    <n v="1"/>
    <s v="1. Low—in control"/>
  </r>
  <r>
    <s v="Direct employee"/>
    <x v="3"/>
    <n v="11"/>
    <x v="10"/>
    <s v="Employee misappropriates use of motor vehicles "/>
    <s v="Entities may own and operate a large and diverse fleet of motor vehicles made up of a large range of makes and models._x000a__x000a_Risk that employees misappropriate the use operational vehicles for non business-related travel or to enter private transactions with members of the public/business owners. "/>
    <s v="2. Minor"/>
    <s v="3. Possible"/>
    <s v="1. Low"/>
    <m/>
    <x v="2"/>
    <m/>
    <m/>
    <m/>
    <x v="10"/>
    <m/>
    <m/>
    <n v="2"/>
    <s v="2. Medium—mitigating action required"/>
  </r>
  <r>
    <s v="Customer"/>
    <x v="1"/>
    <n v="12"/>
    <x v="11"/>
    <s v="Fraudulent invoice requesting payment to false bank details_x000a_"/>
    <s v="An entity makes high value and ongoing payments to vendors. _x000a__x000a_Risk that an external scammer or employee submits false documentation to have bank details of regular vendors changed and then submits a fake invoice to be paid to the fraudulent bank account. "/>
    <s v="4. Major"/>
    <s v="3. Possible"/>
    <s v="3. High"/>
    <m/>
    <x v="0"/>
    <m/>
    <m/>
    <m/>
    <x v="11"/>
    <m/>
    <m/>
    <n v="1"/>
    <s v="1. Low—in control"/>
  </r>
  <r>
    <s v="Indirect employee"/>
    <x v="4"/>
    <n v="13"/>
    <x v="12"/>
    <s v="Nepotism in recruitment and selection processes"/>
    <s v="Employees involved in recruitment decisions may be related to, or friends with, one of the applicants for a position._x000a__x000a_Risk that the employee uses their position to influence the outcomes of the recruitment processes to favour a related party."/>
    <s v="4. Major"/>
    <s v="3. Possible"/>
    <s v="3. High"/>
    <m/>
    <x v="0"/>
    <m/>
    <m/>
    <m/>
    <x v="12"/>
    <m/>
    <m/>
    <n v="1"/>
    <s v="1. Low—in control"/>
  </r>
  <r>
    <s v="Indirect employee"/>
    <x v="4"/>
    <n v="14"/>
    <x v="13"/>
    <s v="Corruption in internal promotion process"/>
    <s v="Employee involved in internal promotion decisions may have a conflict or personal interest in an employee being promoted or held back. _x000a__x000a_Risk that the employee uses their position to influence the outcomes of the internal promotions due to a conflict of interest, kickbacks or bribes from a promoted employee."/>
    <s v="2. Minor"/>
    <s v="4. Likely"/>
    <s v="2. Medium"/>
    <m/>
    <x v="1"/>
    <m/>
    <m/>
    <m/>
    <x v="13"/>
    <m/>
    <m/>
    <n v="2"/>
    <s v="2. Medium—mitigating action required"/>
  </r>
  <r>
    <s v="Reporting"/>
    <x v="5"/>
    <n v="15"/>
    <x v="14"/>
    <s v="Fraudulent operational reporting by management"/>
    <s v="Management may have a performance element in their pay or come under significant political or other external pressure to achieve certain operational outcomes._x000a__x000a_Risk that management fraudulently manipulate or pressure subordinates to manipulate reporting to achieve the performance outcomes."/>
    <s v="4. Major"/>
    <s v="3. Possible"/>
    <s v="3. High"/>
    <m/>
    <x v="0"/>
    <m/>
    <m/>
    <m/>
    <x v="14"/>
    <m/>
    <m/>
    <n v="1"/>
    <s v="1. Low—in control"/>
  </r>
  <r>
    <s v="Reporting"/>
    <x v="5"/>
    <n v="16"/>
    <x v="15"/>
    <s v="Fraudulent reporting to meet government imposed FTE limits"/>
    <s v="Management may be required to maintain FTE level in accordance with the government's policies to limit the growth of the public service. _x000a__x000a_Risk that management manipulates reporting to understate the growth of FTEs during a reporting period. "/>
    <s v="2. Minor"/>
    <s v="3. Possible"/>
    <s v="2. Medium"/>
    <m/>
    <x v="1"/>
    <m/>
    <m/>
    <m/>
    <x v="15"/>
    <m/>
    <m/>
    <n v="1"/>
    <s v="1. Low—in control"/>
  </r>
  <r>
    <s v="Reporting"/>
    <x v="5"/>
    <n v="17"/>
    <x v="16"/>
    <s v="Manipulation of financial information to present a better financial result"/>
    <s v="Management may face pressure to report a balanced budget or show progress in reducing expenditure over a reporting period. _x000a__x000a_Risk that management fraudulently manipulate financial reporting to achieve desired outcomes, e.g. understatement of accrued expenses at year end._x000a_"/>
    <s v="4. Major"/>
    <s v="3. Possible"/>
    <s v="3. High"/>
    <m/>
    <x v="0"/>
    <m/>
    <m/>
    <m/>
    <x v="16"/>
    <m/>
    <m/>
    <n v="3"/>
    <s v="3. High—escalate to management"/>
  </r>
  <r>
    <s v="Direct employee"/>
    <x v="1"/>
    <n v="18"/>
    <x v="17"/>
    <s v="Claims for reimbursement for non work related expenses"/>
    <s v="Risk that employee applies for reimbursement of non work-related expenses. "/>
    <s v="2. Minor"/>
    <s v="2. Unlikely"/>
    <s v="1. Low"/>
    <m/>
    <x v="2"/>
    <m/>
    <m/>
    <m/>
    <x v="10"/>
    <m/>
    <m/>
    <n v="2"/>
    <s v="2. Medium—mitigating action required"/>
  </r>
  <r>
    <s v="Direct employee"/>
    <x v="4"/>
    <n v="19"/>
    <x v="18"/>
    <s v="False WorkCover claims by employees"/>
    <s v="Employees may suffer a physical or mental injury that is directly related to their workplace. _x000a__x000a_Risk that employees make fraudulent claims to WorkCover for compensation of lost wages and expenses and fraudulent use of sick leave for reported injuries sustained at work._x000a__x000a_"/>
    <s v="3. Moderate"/>
    <s v="3. Possible"/>
    <s v="2. Medium"/>
    <m/>
    <x v="1"/>
    <m/>
    <m/>
    <m/>
    <x v="17"/>
    <m/>
    <m/>
    <n v="2"/>
    <s v="2. Medium—mitigating action required"/>
  </r>
  <r>
    <s v="Direct employee"/>
    <x v="0"/>
    <n v="20"/>
    <x v="19"/>
    <s v="Deliberately over-ordering resources to use the surplus for personal gain."/>
    <s v="Employees have the opportunity to change the volume of an order from a regular supplier. _x000a__x000a_Risk that an employee deliberately over orders goods from regular suppliers to use the surplus goods ordered for personal gain. "/>
    <s v="3. Moderate"/>
    <s v="2. Unlikely"/>
    <s v="2. Medium"/>
    <m/>
    <x v="1"/>
    <m/>
    <m/>
    <m/>
    <x v="1"/>
    <m/>
    <m/>
    <n v="2"/>
    <s v="2. Medium—mitigating action required"/>
  </r>
  <r>
    <s v="Direct employee"/>
    <x v="1"/>
    <n v="21"/>
    <x v="20"/>
    <s v="Misusing Cabcharge vouchers for personal use or profit"/>
    <s v="Employees have the opportunity to use Cabcharge vouchers to enable work-related travel. _x000a__x000a_Risk that an employee fraudulently uses Cabcharge vouchers for personal trips or on sells Cabcharge vouchers for personal gain. "/>
    <s v="1. Insignificant"/>
    <s v="3. Possible"/>
    <s v="1. Low"/>
    <m/>
    <x v="2"/>
    <m/>
    <m/>
    <m/>
    <x v="2"/>
    <m/>
    <m/>
    <n v="1"/>
    <s v="1. Low—in control"/>
  </r>
  <r>
    <s v="Indirect employee"/>
    <x v="1"/>
    <n v="22"/>
    <x v="21"/>
    <s v="Seeking to award a grant outside the terms of the agreement and conditions for personal benefit"/>
    <s v="Employees may have delegated authority to award grants which fund third parties. _x000a__x000a_Risk that an employee approve grants where the grantee did not meet criteria or was not the most meritorious applicant for bribes or kickbacks._x000a_"/>
    <s v="4. Major"/>
    <s v="3. Possible"/>
    <s v="3. High"/>
    <m/>
    <x v="0"/>
    <m/>
    <m/>
    <m/>
    <x v="3"/>
    <m/>
    <m/>
    <n v="1"/>
    <s v="1. Low—in control"/>
  </r>
  <r>
    <s v="Indirect employee"/>
    <x v="4"/>
    <n v="23"/>
    <x v="22"/>
    <s v="Deliberate manipulation of recruitment selection panels"/>
    <s v="Selection panels are chosen by management or other delegated authorities to assess candidates in recruitment decisions. _x000a__x000a_Risk that a selection committee or other authority appoints members to the selection panel whom they can influence in order to ensure their favoured and less meritorious candidate will be selected."/>
    <s v="3. Moderate"/>
    <s v="1. Rare"/>
    <s v="1. Low"/>
    <m/>
    <x v="2"/>
    <m/>
    <m/>
    <m/>
    <x v="4"/>
    <m/>
    <m/>
    <n v="1"/>
    <s v="1. Low—in control"/>
  </r>
  <r>
    <s v="Indirect employee"/>
    <x v="4"/>
    <n v="24"/>
    <x v="23"/>
    <s v="Fraudulent deception by applicant in recruitment and selection processes"/>
    <s v="Applications for advertised positions may require a minimum level of qualifications or experience for an applicant to be considered._x000a__x000a_Risk that an employee or an applicant for an advertised position falsifies qualifications or employment history or references to enhance their prospects of securing the position."/>
    <s v="3. Moderate"/>
    <s v="3. Possible"/>
    <s v="2. Medium"/>
    <m/>
    <x v="1"/>
    <m/>
    <m/>
    <m/>
    <x v="5"/>
    <m/>
    <m/>
    <n v="2"/>
    <s v="2. Medium—mitigating action required"/>
  </r>
  <r>
    <s v="Indirect employee"/>
    <x v="4"/>
    <n v="25"/>
    <x v="24"/>
    <s v="Management knowingly concealing the corrupt conduct of subordinate employees"/>
    <s v="Management may observe or be provided with information that indicates corrupt conduct of a subordinate employee. _x000a__x000a_Risk that management chooses to ignore or conceal the behaviour of a subordinate employee in order to protect themselves or the employee from the consequences of the behaviour being exposed. "/>
    <s v="4. Major"/>
    <s v="3. Possible"/>
    <s v="3. High"/>
    <m/>
    <x v="0"/>
    <m/>
    <m/>
    <m/>
    <x v="6"/>
    <m/>
    <m/>
    <n v="2"/>
    <s v="2. Medium—mitigating action required"/>
  </r>
  <r>
    <s v="Indirect employee"/>
    <x v="6"/>
    <n v="26"/>
    <x v="25"/>
    <s v="Fraudulent disclosure of confidential information by an active or terminated employee"/>
    <s v="Terminated or current employees may have ongoing access to or may have stored confidential information during their employment. _x000a__x000a_Risk that a former employee supplies confidential information to a new/potential new employer, related party or colluding agent for personal gain. "/>
    <s v="3. Moderate"/>
    <s v="2. Unlikely"/>
    <s v="2. Medium"/>
    <m/>
    <x v="1"/>
    <m/>
    <m/>
    <m/>
    <x v="7"/>
    <m/>
    <m/>
    <n v="1"/>
    <s v="1. Low—in control"/>
  </r>
  <r>
    <s v="Indirect employee"/>
    <x v="6"/>
    <n v="27"/>
    <x v="26"/>
    <s v="Fraudulent disposal of information to enable a cover up"/>
    <s v="Employees that have engaged in corrupt or fraudulent behaviour may have privileged access required to delete or destroy documentation and evidence._x000a__x000a_Risk that an employee destroys financial or administrative written or electronic records to cover their own corrupt activities"/>
    <s v="4. Major"/>
    <s v="2. Unlikely"/>
    <s v="3. High"/>
    <m/>
    <x v="0"/>
    <m/>
    <m/>
    <m/>
    <x v="8"/>
    <m/>
    <m/>
    <n v="3"/>
    <s v="3. High—escalate to manage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1" cacheId="0" applyNumberFormats="0" applyBorderFormats="0" applyFontFormats="0" applyPatternFormats="0" applyAlignmentFormats="0" applyWidthHeightFormats="1" dataCaption="Values" updatedVersion="6" minRefreshableVersion="3" useAutoFormatting="1" rowGrandTotals="0" colGrandTotals="0" itemPrintTitles="1" createdVersion="5" indent="0" compact="0" compactData="0" multipleFieldFilters="0" chartFormat="3">
  <location ref="L12:O24" firstHeaderRow="1" firstDataRow="1" firstDataCol="3" rowPageCount="1" colPageCount="1"/>
  <pivotFields count="19">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7">
        <item h="1" x="0"/>
        <item x="5"/>
        <item x="1"/>
        <item x="2"/>
        <item h="1" x="4"/>
        <item h="1" x="3"/>
        <item h="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27">
        <item x="0"/>
        <item x="9"/>
        <item x="10"/>
        <item x="11"/>
        <item x="12"/>
        <item x="13"/>
        <item x="14"/>
        <item x="15"/>
        <item x="16"/>
        <item x="17"/>
        <item x="18"/>
        <item x="1"/>
        <item x="19"/>
        <item x="20"/>
        <item x="21"/>
        <item x="22"/>
        <item x="23"/>
        <item x="24"/>
        <item x="25"/>
        <item x="26"/>
        <item x="2"/>
        <item x="3"/>
        <item x="4"/>
        <item x="5"/>
        <item x="6"/>
        <item x="7"/>
        <item x="8"/>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sortType="ascending"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descending" defaultSubtotal="0">
      <items count="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7"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 outline="0" showAll="0" defaultSubtotal="0">
      <items count="3">
        <item x="1"/>
        <item x="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3">
    <field x="10"/>
    <field x="17"/>
    <field x="3"/>
  </rowFields>
  <rowItems count="12">
    <i>
      <x/>
      <x/>
      <x v="3"/>
    </i>
    <i r="2">
      <x v="6"/>
    </i>
    <i r="2">
      <x v="14"/>
    </i>
    <i r="2">
      <x v="23"/>
    </i>
    <i r="2">
      <x v="25"/>
    </i>
    <i r="1">
      <x v="2"/>
      <x v="8"/>
    </i>
    <i>
      <x v="1"/>
      <x/>
      <x v="7"/>
    </i>
    <i r="1">
      <x v="1"/>
      <x v="22"/>
    </i>
    <i r="2">
      <x v="24"/>
    </i>
    <i>
      <x v="2"/>
      <x/>
      <x v="13"/>
    </i>
    <i r="2">
      <x v="26"/>
    </i>
    <i r="1">
      <x v="1"/>
      <x v="9"/>
    </i>
  </rowItems>
  <colItems count="1">
    <i/>
  </colItems>
  <pageFields count="1">
    <pageField fld="1" hier="-1"/>
  </pageFields>
  <dataFields count="1">
    <dataField name="Link to risk detail"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2000000}" name="PivotTable3" cacheId="1"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L58:O63" firstHeaderRow="1" firstDataRow="1" firstDataCol="3" rowPageCount="1" colPageCount="1"/>
  <pivotFields count="19">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7">
        <item x="0"/>
        <item h="1" x="5"/>
        <item h="1" x="1"/>
        <item h="1" x="2"/>
        <item h="1" x="3"/>
        <item h="1" x="4"/>
        <item h="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7">
        <item x="0"/>
        <item x="15"/>
        <item x="16"/>
        <item x="1"/>
        <item x="2"/>
        <item x="3"/>
        <item x="4"/>
        <item x="5"/>
        <item x="6"/>
        <item x="7"/>
        <item x="8"/>
        <item x="9"/>
        <item x="10"/>
        <item x="11"/>
        <item x="12"/>
        <item x="13"/>
        <item x="14"/>
        <item x="17"/>
        <item x="18"/>
        <item x="19"/>
        <item x="20"/>
        <item x="21"/>
        <item x="22"/>
        <item x="23"/>
        <item x="24"/>
        <item x="25"/>
        <item x="2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7" outline="0" showAll="0" defaultSubtotal="0">
      <items count="18">
        <item x="17"/>
        <item x="0"/>
        <item x="1"/>
        <item x="2"/>
        <item x="3"/>
        <item x="4"/>
        <item x="5"/>
        <item x="6"/>
        <item x="7"/>
        <item x="8"/>
        <item x="9"/>
        <item x="10"/>
        <item x="11"/>
        <item x="15"/>
        <item x="16"/>
        <item x="12"/>
        <item x="13"/>
        <item x="1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3">
    <field x="10"/>
    <field x="3"/>
    <field x="14"/>
  </rowFields>
  <rowItems count="5">
    <i>
      <x/>
      <x v="3"/>
      <x v="2"/>
    </i>
    <i r="1">
      <x v="4"/>
      <x v="3"/>
    </i>
    <i r="1">
      <x v="19"/>
      <x v="2"/>
    </i>
    <i>
      <x v="2"/>
      <x/>
      <x v="1"/>
    </i>
    <i r="1">
      <x v="5"/>
      <x v="4"/>
    </i>
  </rowItems>
  <colItems count="1">
    <i/>
  </colItems>
  <pageFields count="1">
    <pageField fld="1" hier="-1"/>
  </pageFields>
  <dataFields count="1">
    <dataField name="Link to risk detail"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1000000}" name="PivotTable2" cacheId="0" applyNumberFormats="0" applyBorderFormats="0" applyFontFormats="0" applyPatternFormats="0" applyAlignmentFormats="0" applyWidthHeightFormats="1" dataCaption="Values" updatedVersion="6" minRefreshableVersion="3" useAutoFormatting="1" rowGrandTotals="0" colGrandTotals="0" itemPrintTitles="1" createdVersion="5" indent="0" compact="0" compactData="0" multipleFieldFilters="0">
  <location ref="L100:N117" firstHeaderRow="1" firstDataRow="1" firstDataCol="2"/>
  <pivotFields count="19">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x="3"/>
        <item x="1"/>
        <item x="4"/>
        <item x="6"/>
        <item x="2"/>
        <item x="0"/>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7" outline="0" showAl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1"/>
    <field x="8"/>
  </rowFields>
  <rowItems count="17">
    <i>
      <x/>
      <x/>
    </i>
    <i r="1">
      <x v="1"/>
    </i>
    <i>
      <x v="1"/>
      <x/>
    </i>
    <i r="1">
      <x v="1"/>
    </i>
    <i r="1">
      <x v="2"/>
    </i>
    <i>
      <x v="2"/>
      <x/>
    </i>
    <i r="1">
      <x v="1"/>
    </i>
    <i r="1">
      <x v="2"/>
    </i>
    <i>
      <x v="3"/>
      <x v="1"/>
    </i>
    <i r="1">
      <x v="2"/>
    </i>
    <i>
      <x v="4"/>
      <x/>
    </i>
    <i r="1">
      <x v="1"/>
    </i>
    <i r="1">
      <x v="2"/>
    </i>
    <i>
      <x v="5"/>
      <x v="1"/>
    </i>
    <i r="1">
      <x v="2"/>
    </i>
    <i>
      <x v="6"/>
      <x v="1"/>
    </i>
    <i r="1">
      <x v="2"/>
    </i>
  </rowItems>
  <colItems count="1">
    <i/>
  </colItems>
  <dataFields count="1">
    <dataField name="Count of Risk referenc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vmlDrawing" Target="../drawings/vmlDrawing4.v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8.xml"/><Relationship Id="rId5" Type="http://schemas.openxmlformats.org/officeDocument/2006/relationships/customProperty" Target="../customProperty8.bin"/><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3EEC-AFCE-441C-A016-6A6D78DD9D33}">
  <dimension ref="A1:S42"/>
  <sheetViews>
    <sheetView tabSelected="1" zoomScale="80" zoomScaleNormal="80" workbookViewId="0">
      <selection activeCell="D13" sqref="D13"/>
    </sheetView>
  </sheetViews>
  <sheetFormatPr defaultColWidth="9.1796875" defaultRowHeight="13"/>
  <cols>
    <col min="1" max="1" width="2.453125" style="11" customWidth="1"/>
    <col min="2" max="2" width="2.81640625" style="11" customWidth="1"/>
    <col min="3" max="3" width="2.26953125" style="11" customWidth="1"/>
    <col min="4" max="4" width="46.1796875" style="11" customWidth="1"/>
    <col min="5" max="6" width="3" style="12" customWidth="1"/>
    <col min="7" max="7" width="9.1796875" style="11"/>
    <col min="8" max="8" width="4.453125" style="11" customWidth="1"/>
    <col min="9" max="9" width="3.453125" style="11" customWidth="1"/>
    <col min="10" max="10" width="46.7265625" style="11" customWidth="1"/>
    <col min="11" max="12" width="3.7265625" style="11" customWidth="1"/>
    <col min="13" max="13" width="9.1796875" style="11"/>
    <col min="14" max="14" width="4.54296875" style="11" customWidth="1"/>
    <col min="15" max="15" width="3.453125" style="11" customWidth="1"/>
    <col min="16" max="16" width="44.453125" style="11" customWidth="1"/>
    <col min="17" max="17" width="4" style="11" customWidth="1"/>
    <col min="18" max="18" width="3" style="11" customWidth="1"/>
    <col min="19" max="19" width="2.54296875" style="11" customWidth="1"/>
    <col min="20" max="16384" width="9.1796875" style="11"/>
  </cols>
  <sheetData>
    <row r="1" spans="1:19" ht="13.5" thickBot="1">
      <c r="D1" s="12"/>
      <c r="E1" s="11"/>
      <c r="F1" s="11"/>
    </row>
    <row r="2" spans="1:19">
      <c r="A2" s="147"/>
      <c r="B2" s="74"/>
      <c r="C2" s="74"/>
      <c r="D2" s="74"/>
      <c r="E2" s="75"/>
      <c r="F2" s="75"/>
      <c r="G2" s="74"/>
      <c r="H2" s="74"/>
      <c r="I2" s="74"/>
      <c r="J2" s="74"/>
      <c r="K2" s="74"/>
      <c r="L2" s="74"/>
      <c r="M2" s="74"/>
      <c r="N2" s="74"/>
      <c r="O2" s="74"/>
      <c r="P2" s="74"/>
      <c r="Q2" s="74"/>
      <c r="R2" s="74"/>
      <c r="S2" s="76"/>
    </row>
    <row r="3" spans="1:19" ht="51.75" customHeight="1">
      <c r="A3" s="145"/>
      <c r="B3" s="149" t="s">
        <v>0</v>
      </c>
      <c r="C3" s="149"/>
      <c r="D3" s="149"/>
      <c r="E3" s="149"/>
      <c r="F3" s="149"/>
      <c r="G3" s="149"/>
      <c r="H3" s="149"/>
      <c r="I3" s="149"/>
      <c r="J3" s="149"/>
      <c r="K3" s="149"/>
      <c r="L3" s="149"/>
      <c r="M3" s="149"/>
      <c r="N3" s="149"/>
      <c r="O3" s="149"/>
      <c r="P3" s="149"/>
      <c r="Q3" s="149"/>
      <c r="R3" s="149"/>
      <c r="S3" s="77"/>
    </row>
    <row r="4" spans="1:19" ht="18.5">
      <c r="A4" s="145"/>
      <c r="B4" s="18"/>
      <c r="C4" s="18"/>
      <c r="D4" s="18"/>
      <c r="E4" s="18"/>
      <c r="F4" s="18"/>
      <c r="G4" s="19"/>
      <c r="H4" s="19"/>
      <c r="I4" s="19"/>
      <c r="J4" s="19"/>
      <c r="K4" s="19"/>
      <c r="L4" s="19"/>
      <c r="M4" s="19"/>
      <c r="N4" s="19"/>
      <c r="O4" s="19"/>
      <c r="P4" s="19"/>
      <c r="Q4" s="19"/>
      <c r="R4" s="19"/>
      <c r="S4" s="77"/>
    </row>
    <row r="5" spans="1:19" ht="12.5">
      <c r="A5" s="145"/>
      <c r="B5" s="150" t="s">
        <v>1</v>
      </c>
      <c r="C5" s="151"/>
      <c r="D5" s="151"/>
      <c r="E5" s="151"/>
      <c r="F5" s="152"/>
      <c r="H5" s="159" t="s">
        <v>2</v>
      </c>
      <c r="I5" s="160"/>
      <c r="J5" s="160"/>
      <c r="K5" s="160"/>
      <c r="L5" s="161"/>
      <c r="N5" s="168" t="s">
        <v>3</v>
      </c>
      <c r="O5" s="169"/>
      <c r="P5" s="169"/>
      <c r="Q5" s="169"/>
      <c r="R5" s="170"/>
      <c r="S5" s="78"/>
    </row>
    <row r="6" spans="1:19" ht="12.5">
      <c r="A6" s="145"/>
      <c r="B6" s="153"/>
      <c r="C6" s="154"/>
      <c r="D6" s="154"/>
      <c r="E6" s="154"/>
      <c r="F6" s="155"/>
      <c r="H6" s="162"/>
      <c r="I6" s="163"/>
      <c r="J6" s="163"/>
      <c r="K6" s="163"/>
      <c r="L6" s="164"/>
      <c r="N6" s="171"/>
      <c r="O6" s="172"/>
      <c r="P6" s="172"/>
      <c r="Q6" s="172"/>
      <c r="R6" s="173"/>
      <c r="S6" s="78"/>
    </row>
    <row r="7" spans="1:19" ht="12.5">
      <c r="A7" s="145"/>
      <c r="B7" s="156"/>
      <c r="C7" s="157"/>
      <c r="D7" s="157"/>
      <c r="E7" s="157"/>
      <c r="F7" s="158"/>
      <c r="H7" s="165"/>
      <c r="I7" s="166"/>
      <c r="J7" s="166"/>
      <c r="K7" s="166"/>
      <c r="L7" s="167"/>
      <c r="N7" s="174"/>
      <c r="O7" s="175"/>
      <c r="P7" s="175"/>
      <c r="Q7" s="175"/>
      <c r="R7" s="176"/>
      <c r="S7" s="78"/>
    </row>
    <row r="8" spans="1:19" ht="15.5">
      <c r="A8" s="145"/>
      <c r="B8" s="69"/>
      <c r="C8" s="60"/>
      <c r="D8" s="60"/>
      <c r="E8" s="60"/>
      <c r="F8" s="65"/>
      <c r="H8" s="69"/>
      <c r="I8" s="60"/>
      <c r="J8" s="60"/>
      <c r="K8" s="60"/>
      <c r="L8" s="65"/>
      <c r="N8" s="59"/>
      <c r="O8" s="60"/>
      <c r="P8" s="60"/>
      <c r="Q8" s="60"/>
      <c r="R8" s="61"/>
      <c r="S8" s="78"/>
    </row>
    <row r="9" spans="1:19" ht="16" thickBot="1">
      <c r="A9" s="145"/>
      <c r="B9" s="70"/>
      <c r="C9" s="60"/>
      <c r="D9" s="60"/>
      <c r="E9" s="60"/>
      <c r="F9" s="66"/>
      <c r="H9" s="70"/>
      <c r="I9" s="60"/>
      <c r="J9" s="60"/>
      <c r="K9" s="60"/>
      <c r="L9" s="66"/>
      <c r="N9" s="59"/>
      <c r="O9" s="60"/>
      <c r="P9" s="60"/>
      <c r="Q9" s="60"/>
      <c r="R9" s="61"/>
      <c r="S9" s="78"/>
    </row>
    <row r="10" spans="1:19" ht="26.25" customHeight="1" thickTop="1" thickBot="1">
      <c r="A10" s="145"/>
      <c r="B10" s="70"/>
      <c r="C10" s="60"/>
      <c r="D10" s="58" t="s">
        <v>344</v>
      </c>
      <c r="E10" s="60"/>
      <c r="F10" s="144"/>
      <c r="H10" s="70"/>
      <c r="I10" s="60"/>
      <c r="J10" s="72" t="s">
        <v>4</v>
      </c>
      <c r="K10" s="60"/>
      <c r="L10" s="66"/>
      <c r="N10" s="59"/>
      <c r="O10" s="60"/>
      <c r="P10" s="73" t="s">
        <v>5</v>
      </c>
      <c r="Q10" s="60"/>
      <c r="R10" s="61"/>
      <c r="S10" s="78"/>
    </row>
    <row r="11" spans="1:19" ht="16" thickTop="1">
      <c r="A11" s="145"/>
      <c r="B11" s="70"/>
      <c r="C11" s="60"/>
      <c r="D11" s="60"/>
      <c r="E11" s="60"/>
      <c r="F11" s="66"/>
      <c r="H11" s="70"/>
      <c r="I11" s="60"/>
      <c r="J11" s="60"/>
      <c r="K11" s="60"/>
      <c r="L11" s="66"/>
      <c r="N11" s="59"/>
      <c r="O11" s="60"/>
      <c r="P11" s="60"/>
      <c r="Q11" s="60"/>
      <c r="R11" s="61"/>
      <c r="S11" s="78"/>
    </row>
    <row r="12" spans="1:19" ht="16" thickBot="1">
      <c r="A12" s="145"/>
      <c r="B12" s="70"/>
      <c r="C12" s="60"/>
      <c r="D12" s="60"/>
      <c r="E12" s="60"/>
      <c r="F12" s="66"/>
      <c r="H12" s="70"/>
      <c r="I12" s="60"/>
      <c r="J12" s="60"/>
      <c r="K12" s="60"/>
      <c r="L12" s="66"/>
      <c r="N12" s="59"/>
      <c r="O12" s="60"/>
      <c r="P12" s="60"/>
      <c r="Q12" s="60"/>
      <c r="R12" s="61"/>
      <c r="S12" s="78"/>
    </row>
    <row r="13" spans="1:19" ht="26.25" customHeight="1" thickTop="1" thickBot="1">
      <c r="A13" s="145"/>
      <c r="B13" s="70"/>
      <c r="C13" s="60"/>
      <c r="D13" s="58" t="s">
        <v>345</v>
      </c>
      <c r="E13" s="60"/>
      <c r="F13" s="66"/>
      <c r="H13" s="70"/>
      <c r="I13" s="60"/>
      <c r="J13" s="72" t="s">
        <v>6</v>
      </c>
      <c r="K13" s="60"/>
      <c r="L13" s="66"/>
      <c r="N13" s="59"/>
      <c r="O13" s="60"/>
      <c r="P13" s="73" t="s">
        <v>7</v>
      </c>
      <c r="Q13" s="60"/>
      <c r="R13" s="61"/>
      <c r="S13" s="78"/>
    </row>
    <row r="14" spans="1:19" ht="16" thickTop="1">
      <c r="A14" s="145"/>
      <c r="B14" s="70"/>
      <c r="C14" s="60"/>
      <c r="D14" s="60"/>
      <c r="E14" s="60"/>
      <c r="F14" s="66"/>
      <c r="H14" s="70"/>
      <c r="I14" s="60"/>
      <c r="J14" s="60"/>
      <c r="K14" s="60"/>
      <c r="L14" s="66"/>
      <c r="N14" s="59"/>
      <c r="O14" s="60"/>
      <c r="P14" s="60"/>
      <c r="Q14" s="60"/>
      <c r="R14" s="61"/>
      <c r="S14" s="78"/>
    </row>
    <row r="15" spans="1:19" ht="16" thickBot="1">
      <c r="A15" s="145"/>
      <c r="B15" s="70"/>
      <c r="C15" s="60"/>
      <c r="D15" s="60"/>
      <c r="E15" s="60"/>
      <c r="F15" s="66"/>
      <c r="H15" s="70"/>
      <c r="I15" s="60"/>
      <c r="J15" s="60"/>
      <c r="K15" s="60"/>
      <c r="L15" s="66"/>
      <c r="N15" s="59"/>
      <c r="O15" s="60"/>
      <c r="P15" s="60"/>
      <c r="Q15" s="60"/>
      <c r="R15" s="61"/>
      <c r="S15" s="78"/>
    </row>
    <row r="16" spans="1:19" ht="26.25" customHeight="1" thickTop="1" thickBot="1">
      <c r="A16" s="145"/>
      <c r="B16" s="70"/>
      <c r="C16" s="60"/>
      <c r="D16" s="58" t="s">
        <v>8</v>
      </c>
      <c r="E16" s="60"/>
      <c r="F16" s="66"/>
      <c r="H16" s="70"/>
      <c r="I16" s="60"/>
      <c r="J16" s="60"/>
      <c r="K16" s="60"/>
      <c r="L16" s="66"/>
      <c r="N16" s="59"/>
      <c r="O16" s="60"/>
      <c r="P16" s="73" t="s">
        <v>9</v>
      </c>
      <c r="Q16" s="60"/>
      <c r="R16" s="61"/>
      <c r="S16" s="78"/>
    </row>
    <row r="17" spans="1:19" ht="16" thickTop="1">
      <c r="A17" s="145"/>
      <c r="B17" s="70"/>
      <c r="C17" s="60"/>
      <c r="D17" s="60"/>
      <c r="E17" s="60"/>
      <c r="F17" s="66"/>
      <c r="H17" s="70"/>
      <c r="I17" s="60"/>
      <c r="J17" s="60"/>
      <c r="K17" s="60"/>
      <c r="L17" s="66"/>
      <c r="N17" s="59"/>
      <c r="O17" s="60"/>
      <c r="P17" s="60"/>
      <c r="Q17" s="60"/>
      <c r="R17" s="61"/>
      <c r="S17" s="78"/>
    </row>
    <row r="18" spans="1:19" ht="15.5">
      <c r="A18" s="145"/>
      <c r="B18" s="71"/>
      <c r="C18" s="67"/>
      <c r="D18" s="67"/>
      <c r="E18" s="67"/>
      <c r="F18" s="68"/>
      <c r="H18" s="71"/>
      <c r="I18" s="67"/>
      <c r="J18" s="67"/>
      <c r="K18" s="67"/>
      <c r="L18" s="68"/>
      <c r="N18" s="62"/>
      <c r="O18" s="63"/>
      <c r="P18" s="63"/>
      <c r="Q18" s="63"/>
      <c r="R18" s="64"/>
      <c r="S18" s="78"/>
    </row>
    <row r="19" spans="1:19">
      <c r="A19" s="145"/>
      <c r="S19" s="78"/>
    </row>
    <row r="20" spans="1:19">
      <c r="A20" s="145"/>
      <c r="D20" s="20"/>
      <c r="S20" s="78"/>
    </row>
    <row r="21" spans="1:19">
      <c r="A21" s="145"/>
      <c r="D21" s="12"/>
      <c r="S21" s="78"/>
    </row>
    <row r="22" spans="1:19" ht="13.5" thickBot="1">
      <c r="A22" s="146"/>
      <c r="B22" s="79"/>
      <c r="C22" s="79"/>
      <c r="D22" s="80"/>
      <c r="E22" s="80"/>
      <c r="F22" s="80"/>
      <c r="G22" s="79"/>
      <c r="H22" s="79"/>
      <c r="I22" s="79"/>
      <c r="J22" s="79"/>
      <c r="K22" s="79"/>
      <c r="L22" s="79"/>
      <c r="M22" s="79"/>
      <c r="N22" s="79"/>
      <c r="O22" s="79"/>
      <c r="P22" s="79"/>
      <c r="Q22" s="79"/>
      <c r="R22" s="79"/>
      <c r="S22" s="81"/>
    </row>
    <row r="24" spans="1:19" ht="18">
      <c r="B24" s="15"/>
      <c r="C24" s="15"/>
      <c r="D24" s="177" t="s">
        <v>10</v>
      </c>
      <c r="E24" s="177"/>
      <c r="F24" s="177"/>
      <c r="G24" s="177"/>
      <c r="H24" s="177"/>
      <c r="I24" s="177"/>
      <c r="J24" s="177"/>
      <c r="K24" s="134"/>
    </row>
    <row r="25" spans="1:19" ht="14">
      <c r="B25" s="15"/>
      <c r="C25" s="15"/>
      <c r="D25" s="134"/>
      <c r="E25" s="134"/>
      <c r="F25" s="134"/>
      <c r="G25" s="134"/>
      <c r="H25" s="134"/>
      <c r="I25" s="134"/>
      <c r="J25" s="134"/>
      <c r="K25" s="134"/>
    </row>
    <row r="26" spans="1:19" ht="57.75" customHeight="1">
      <c r="B26" s="15"/>
      <c r="C26" s="15"/>
      <c r="D26" s="181" t="s">
        <v>11</v>
      </c>
      <c r="E26" s="181"/>
      <c r="F26" s="181"/>
      <c r="G26" s="181"/>
      <c r="H26" s="181"/>
      <c r="I26" s="181"/>
      <c r="J26" s="181"/>
      <c r="K26" s="134"/>
    </row>
    <row r="27" spans="1:19" ht="14.5">
      <c r="B27" s="15"/>
      <c r="C27" s="15"/>
      <c r="D27" s="182" t="s">
        <v>12</v>
      </c>
      <c r="E27" s="182"/>
      <c r="F27" s="182"/>
      <c r="G27" s="182"/>
      <c r="H27" s="182"/>
      <c r="I27" s="182"/>
      <c r="J27" s="182"/>
      <c r="K27" s="134"/>
    </row>
    <row r="28" spans="1:19" ht="14.25" customHeight="1">
      <c r="B28" s="15"/>
      <c r="C28" s="15"/>
      <c r="D28" s="182" t="s">
        <v>13</v>
      </c>
      <c r="E28" s="182"/>
      <c r="F28" s="182"/>
      <c r="G28" s="182"/>
      <c r="H28" s="182"/>
      <c r="I28" s="182"/>
      <c r="J28" s="182"/>
      <c r="K28" s="134"/>
    </row>
    <row r="29" spans="1:19" ht="14.5">
      <c r="B29" s="15"/>
      <c r="C29" s="15"/>
      <c r="D29" s="182" t="s">
        <v>14</v>
      </c>
      <c r="E29" s="182"/>
      <c r="F29" s="182"/>
      <c r="G29" s="182"/>
      <c r="H29" s="182"/>
      <c r="I29" s="182"/>
      <c r="J29" s="182"/>
      <c r="K29" s="134"/>
    </row>
    <row r="30" spans="1:19" ht="14">
      <c r="B30" s="15"/>
      <c r="C30" s="15"/>
      <c r="D30" s="180"/>
      <c r="E30" s="180"/>
      <c r="F30" s="180"/>
      <c r="G30" s="180"/>
      <c r="H30" s="180"/>
      <c r="I30" s="180"/>
      <c r="J30" s="180"/>
      <c r="K30" s="134"/>
    </row>
    <row r="31" spans="1:19" ht="102.75" customHeight="1">
      <c r="B31" s="15"/>
      <c r="C31" s="15"/>
      <c r="D31" s="180" t="s">
        <v>15</v>
      </c>
      <c r="E31" s="180"/>
      <c r="F31" s="180"/>
      <c r="G31" s="180"/>
      <c r="H31" s="180"/>
      <c r="I31" s="180"/>
      <c r="J31" s="180"/>
      <c r="K31" s="180"/>
    </row>
    <row r="32" spans="1:19" ht="9.65" customHeight="1">
      <c r="B32" s="15"/>
      <c r="C32" s="15"/>
      <c r="D32" s="178"/>
      <c r="E32" s="178"/>
      <c r="F32" s="178"/>
      <c r="G32" s="178"/>
      <c r="H32" s="178"/>
      <c r="I32" s="178"/>
      <c r="J32" s="178"/>
      <c r="K32" s="134"/>
    </row>
    <row r="33" spans="2:11" ht="22.5" customHeight="1">
      <c r="B33" s="15"/>
      <c r="C33" s="15"/>
      <c r="D33" s="179" t="s">
        <v>16</v>
      </c>
      <c r="E33" s="179"/>
      <c r="F33" s="179"/>
      <c r="G33" s="179"/>
      <c r="H33" s="179"/>
      <c r="I33" s="179"/>
      <c r="J33" s="179"/>
      <c r="K33" s="134"/>
    </row>
    <row r="34" spans="2:11" ht="36" customHeight="1">
      <c r="B34" s="15"/>
      <c r="C34" s="15"/>
      <c r="D34" s="180" t="s">
        <v>17</v>
      </c>
      <c r="E34" s="180"/>
      <c r="F34" s="180"/>
      <c r="G34" s="180"/>
      <c r="H34" s="180"/>
      <c r="I34" s="180"/>
      <c r="J34" s="180"/>
      <c r="K34" s="180"/>
    </row>
    <row r="35" spans="2:11" ht="138" customHeight="1">
      <c r="B35" s="15"/>
      <c r="C35" s="15"/>
      <c r="D35" s="180" t="s">
        <v>18</v>
      </c>
      <c r="E35" s="180"/>
      <c r="F35" s="180"/>
      <c r="G35" s="180"/>
      <c r="H35" s="180"/>
      <c r="I35" s="180"/>
      <c r="J35" s="180"/>
      <c r="K35" s="180"/>
    </row>
    <row r="36" spans="2:11" ht="388.5" customHeight="1">
      <c r="B36" s="15"/>
      <c r="C36" s="15"/>
      <c r="D36" s="183" t="s">
        <v>19</v>
      </c>
      <c r="E36" s="183"/>
      <c r="F36" s="183"/>
      <c r="G36" s="183"/>
      <c r="H36" s="183"/>
      <c r="I36" s="183"/>
      <c r="J36" s="183"/>
      <c r="K36" s="183"/>
    </row>
    <row r="37" spans="2:11" ht="15" customHeight="1">
      <c r="B37" s="15"/>
      <c r="C37" s="15"/>
      <c r="D37" s="134"/>
      <c r="E37" s="134"/>
      <c r="F37" s="134"/>
      <c r="G37" s="134"/>
      <c r="H37" s="134"/>
      <c r="I37" s="134"/>
      <c r="J37" s="134"/>
      <c r="K37" s="134"/>
    </row>
    <row r="38" spans="2:11" ht="48.75" customHeight="1">
      <c r="B38" s="15"/>
      <c r="C38" s="15"/>
      <c r="D38" s="179" t="s">
        <v>20</v>
      </c>
      <c r="E38" s="179"/>
      <c r="F38" s="179"/>
      <c r="G38" s="179"/>
      <c r="H38" s="179"/>
      <c r="I38" s="179"/>
      <c r="J38" s="179"/>
      <c r="K38" s="179"/>
    </row>
    <row r="39" spans="2:11" ht="15" customHeight="1">
      <c r="B39" s="15"/>
      <c r="C39" s="15"/>
      <c r="D39" s="134"/>
      <c r="E39" s="134"/>
      <c r="F39" s="134"/>
      <c r="G39" s="134"/>
      <c r="H39" s="134"/>
      <c r="I39" s="134"/>
      <c r="J39" s="134"/>
      <c r="K39" s="134"/>
    </row>
    <row r="40" spans="2:11" ht="14">
      <c r="B40" s="15"/>
      <c r="C40" s="15"/>
      <c r="D40" s="179" t="s">
        <v>21</v>
      </c>
      <c r="E40" s="179"/>
      <c r="F40" s="179"/>
      <c r="G40" s="179"/>
      <c r="H40" s="179"/>
      <c r="I40" s="179"/>
      <c r="J40" s="179"/>
      <c r="K40" s="134"/>
    </row>
    <row r="41" spans="2:11" ht="210.75" customHeight="1">
      <c r="B41" s="15"/>
      <c r="C41" s="15"/>
      <c r="D41" s="180" t="s">
        <v>343</v>
      </c>
      <c r="E41" s="180"/>
      <c r="F41" s="180"/>
      <c r="G41" s="180"/>
      <c r="H41" s="180"/>
      <c r="I41" s="180"/>
      <c r="J41" s="180"/>
      <c r="K41" s="180"/>
    </row>
    <row r="42" spans="2:11" ht="14.25" customHeight="1">
      <c r="B42" s="15"/>
      <c r="C42" s="15"/>
      <c r="D42" s="178" t="s">
        <v>22</v>
      </c>
      <c r="E42" s="178"/>
      <c r="F42" s="178"/>
      <c r="G42" s="178"/>
      <c r="H42" s="178"/>
      <c r="I42" s="178"/>
      <c r="J42" s="178"/>
      <c r="K42" s="134"/>
    </row>
  </sheetData>
  <sheetProtection algorithmName="SHA-512" hashValue="6y3CKcqzHHiSbLvXDFUF4p/ooAjzVH8o8P6D8PGMOPtzJSA7EPDU42FuBBRzGQ7uYpLZolgsGuU9KhhgfEXnFw==" saltValue="0/T+cu2IVcsNTqUyJ6imug==" spinCount="100000" sheet="1" objects="1" scenarios="1"/>
  <mergeCells count="20">
    <mergeCell ref="D42:J42"/>
    <mergeCell ref="D40:J40"/>
    <mergeCell ref="D41:K41"/>
    <mergeCell ref="D38:K38"/>
    <mergeCell ref="D26:J26"/>
    <mergeCell ref="D27:J27"/>
    <mergeCell ref="D28:J28"/>
    <mergeCell ref="D29:J29"/>
    <mergeCell ref="D30:J30"/>
    <mergeCell ref="D33:J33"/>
    <mergeCell ref="D36:K36"/>
    <mergeCell ref="D31:K31"/>
    <mergeCell ref="D34:K34"/>
    <mergeCell ref="D35:K35"/>
    <mergeCell ref="D32:J32"/>
    <mergeCell ref="B3:R3"/>
    <mergeCell ref="B5:F7"/>
    <mergeCell ref="H5:L7"/>
    <mergeCell ref="N5:R7"/>
    <mergeCell ref="D24:J24"/>
  </mergeCells>
  <hyperlinks>
    <hyperlink ref="D13" location="'Step 2 – criteria'!A1" display="Step 2 – Developing criteria" xr:uid="{207C633E-FDE1-41D1-A0CA-BCE171F71962}"/>
    <hyperlink ref="D16" location="'Steps 3 &amp; 4 – risks &amp; controls'!A1" display="Step 3 – Analysing risks" xr:uid="{8FF5DE36-0154-40A7-92C6-4435A4AB85CE}"/>
    <hyperlink ref="J10" location="'Steps 3 &amp; 4 – risks &amp; controls'!A1" display="Step 4 – Documenting controls" xr:uid="{375A393C-E5D7-4D73-BF28-253E98FD8513}"/>
    <hyperlink ref="J13" location="'Step 5 – treatment'!A1" display="Step 5 –Treating residual risk" xr:uid="{46BFAFE9-B5FF-47E2-BCEE-3F8870C795A6}"/>
    <hyperlink ref="P10" location="'Fraud incidents register'!A1" display="Fraud incidents register" xr:uid="{4EDAAC57-CA12-4F42-833A-429E020B6D07}"/>
    <hyperlink ref="P13" location="'Review controls'!A1" display="Assessing controls" xr:uid="{BA4F8B16-76CE-4E31-A71A-1627B9DFE39B}"/>
    <hyperlink ref="P16" location="Reporting!A1" display="Management reporting" xr:uid="{75DC6A44-2D8C-43F9-B164-B4BAAF595A1F}"/>
    <hyperlink ref="D10" location="'Step 1 – identify'!A1" display="Step 1 – Context &amp; identify risks" xr:uid="{25C439EF-B209-4383-AF32-5F143E236854}"/>
  </hyperlinks>
  <pageMargins left="0.7" right="0.7" top="0.75" bottom="0.75" header="0.3" footer="0.3"/>
  <pageSetup orientation="portrait" r:id="rId1"/>
  <customProperties>
    <customPr name="OrphanNamesChecke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workbookViewId="0">
      <selection activeCell="I29" sqref="I29"/>
    </sheetView>
  </sheetViews>
  <sheetFormatPr defaultColWidth="9.1796875" defaultRowHeight="14.5"/>
  <cols>
    <col min="1" max="1" width="49.26953125" style="4" customWidth="1"/>
    <col min="2" max="2" width="12.453125" style="4" customWidth="1"/>
    <col min="3" max="3" width="9.7265625" style="4" customWidth="1"/>
    <col min="4" max="4" width="19.7265625" style="4" customWidth="1"/>
    <col min="5" max="9" width="21.81640625" style="4" customWidth="1"/>
    <col min="10" max="13" width="16.81640625" style="4" customWidth="1"/>
    <col min="14" max="16384" width="9.1796875" style="4"/>
  </cols>
  <sheetData>
    <row r="1" spans="1:9">
      <c r="A1" s="123" t="s">
        <v>331</v>
      </c>
      <c r="B1" s="6"/>
      <c r="C1" s="5" t="s">
        <v>332</v>
      </c>
    </row>
    <row r="2" spans="1:9">
      <c r="A2" s="143" t="s">
        <v>119</v>
      </c>
      <c r="B2" s="143"/>
      <c r="C2" s="269" t="s">
        <v>52</v>
      </c>
      <c r="D2" s="269"/>
      <c r="E2" s="87" t="s">
        <v>53</v>
      </c>
      <c r="F2" s="87" t="s">
        <v>54</v>
      </c>
      <c r="G2" s="87" t="s">
        <v>55</v>
      </c>
      <c r="H2" s="87" t="s">
        <v>56</v>
      </c>
      <c r="I2" s="87" t="s">
        <v>333</v>
      </c>
    </row>
    <row r="3" spans="1:9">
      <c r="A3" s="143" t="s">
        <v>113</v>
      </c>
      <c r="B3" s="143"/>
      <c r="C3" s="270"/>
      <c r="D3" s="270"/>
      <c r="E3" s="122">
        <v>1</v>
      </c>
      <c r="F3" s="122">
        <v>2</v>
      </c>
      <c r="G3" s="122">
        <v>3</v>
      </c>
      <c r="H3" s="122">
        <v>4</v>
      </c>
      <c r="I3" s="122">
        <v>5</v>
      </c>
    </row>
    <row r="4" spans="1:9">
      <c r="A4" s="143" t="s">
        <v>157</v>
      </c>
      <c r="B4" s="143"/>
      <c r="C4" s="271" t="s">
        <v>58</v>
      </c>
      <c r="D4" s="85">
        <v>5</v>
      </c>
      <c r="E4" s="244" t="s">
        <v>59</v>
      </c>
      <c r="F4" s="227" t="s">
        <v>59</v>
      </c>
      <c r="G4" s="227" t="s">
        <v>59</v>
      </c>
      <c r="H4" s="272" t="s">
        <v>60</v>
      </c>
      <c r="I4" s="274" t="s">
        <v>60</v>
      </c>
    </row>
    <row r="5" spans="1:9">
      <c r="A5" s="143" t="s">
        <v>334</v>
      </c>
      <c r="B5" s="143"/>
      <c r="C5" s="271"/>
      <c r="D5" s="86" t="s">
        <v>61</v>
      </c>
      <c r="E5" s="245"/>
      <c r="F5" s="228"/>
      <c r="G5" s="228"/>
      <c r="H5" s="273"/>
      <c r="I5" s="275"/>
    </row>
    <row r="6" spans="1:9">
      <c r="C6" s="271"/>
      <c r="D6" s="85">
        <v>4</v>
      </c>
      <c r="E6" s="224" t="s">
        <v>62</v>
      </c>
      <c r="F6" s="219" t="s">
        <v>62</v>
      </c>
      <c r="G6" s="228" t="s">
        <v>59</v>
      </c>
      <c r="H6" s="228" t="s">
        <v>59</v>
      </c>
      <c r="I6" s="275" t="s">
        <v>60</v>
      </c>
    </row>
    <row r="7" spans="1:9">
      <c r="A7" s="123" t="s">
        <v>335</v>
      </c>
      <c r="B7" s="6"/>
      <c r="C7" s="271"/>
      <c r="D7" s="86" t="s">
        <v>63</v>
      </c>
      <c r="E7" s="224"/>
      <c r="F7" s="219"/>
      <c r="G7" s="228"/>
      <c r="H7" s="228"/>
      <c r="I7" s="275"/>
    </row>
    <row r="8" spans="1:9">
      <c r="A8" s="143" t="s">
        <v>172</v>
      </c>
      <c r="B8" s="143"/>
      <c r="C8" s="271"/>
      <c r="D8" s="85">
        <v>3</v>
      </c>
      <c r="E8" s="224" t="s">
        <v>62</v>
      </c>
      <c r="F8" s="219" t="s">
        <v>62</v>
      </c>
      <c r="G8" s="219" t="s">
        <v>62</v>
      </c>
      <c r="H8" s="228" t="s">
        <v>59</v>
      </c>
      <c r="I8" s="276" t="s">
        <v>59</v>
      </c>
    </row>
    <row r="9" spans="1:9">
      <c r="A9" s="143" t="s">
        <v>117</v>
      </c>
      <c r="B9" s="143"/>
      <c r="C9" s="271"/>
      <c r="D9" s="86" t="s">
        <v>64</v>
      </c>
      <c r="E9" s="224"/>
      <c r="F9" s="219"/>
      <c r="G9" s="219"/>
      <c r="H9" s="228"/>
      <c r="I9" s="276"/>
    </row>
    <row r="10" spans="1:9">
      <c r="A10" s="143" t="s">
        <v>105</v>
      </c>
      <c r="B10" s="143"/>
      <c r="C10" s="271"/>
      <c r="D10" s="85">
        <v>2</v>
      </c>
      <c r="E10" s="214" t="s">
        <v>65</v>
      </c>
      <c r="F10" s="215" t="s">
        <v>65</v>
      </c>
      <c r="G10" s="219" t="s">
        <v>62</v>
      </c>
      <c r="H10" s="219" t="s">
        <v>62</v>
      </c>
      <c r="I10" s="276" t="s">
        <v>59</v>
      </c>
    </row>
    <row r="11" spans="1:9">
      <c r="A11" s="143" t="s">
        <v>128</v>
      </c>
      <c r="B11" s="143"/>
      <c r="C11" s="271"/>
      <c r="D11" s="86" t="s">
        <v>66</v>
      </c>
      <c r="E11" s="214"/>
      <c r="F11" s="215"/>
      <c r="G11" s="219"/>
      <c r="H11" s="219"/>
      <c r="I11" s="276"/>
    </row>
    <row r="12" spans="1:9">
      <c r="A12" s="143" t="s">
        <v>336</v>
      </c>
      <c r="B12" s="143"/>
      <c r="C12" s="271"/>
      <c r="D12" s="85">
        <v>1</v>
      </c>
      <c r="E12" s="214" t="s">
        <v>65</v>
      </c>
      <c r="F12" s="215" t="s">
        <v>65</v>
      </c>
      <c r="G12" s="215" t="s">
        <v>65</v>
      </c>
      <c r="H12" s="219" t="s">
        <v>62</v>
      </c>
      <c r="I12" s="277" t="s">
        <v>62</v>
      </c>
    </row>
    <row r="13" spans="1:9">
      <c r="C13" s="271"/>
      <c r="D13" s="86" t="s">
        <v>67</v>
      </c>
      <c r="E13" s="200"/>
      <c r="F13" s="198"/>
      <c r="G13" s="198"/>
      <c r="H13" s="202"/>
      <c r="I13" s="217"/>
    </row>
    <row r="14" spans="1:9">
      <c r="A14" s="123" t="s">
        <v>337</v>
      </c>
      <c r="B14" s="6"/>
    </row>
    <row r="15" spans="1:9" ht="15" customHeight="1">
      <c r="A15" s="143" t="s">
        <v>167</v>
      </c>
      <c r="B15" s="143"/>
    </row>
    <row r="16" spans="1:9" ht="15" customHeight="1">
      <c r="A16" s="143" t="s">
        <v>137</v>
      </c>
      <c r="B16" s="143"/>
    </row>
    <row r="17" spans="1:2">
      <c r="A17" s="143" t="s">
        <v>122</v>
      </c>
      <c r="B17" s="143"/>
    </row>
    <row r="18" spans="1:2" ht="15" customHeight="1">
      <c r="A18" s="143" t="s">
        <v>104</v>
      </c>
      <c r="B18" s="143"/>
    </row>
    <row r="19" spans="1:2">
      <c r="A19" s="143" t="s">
        <v>338</v>
      </c>
      <c r="B19" s="143"/>
    </row>
    <row r="20" spans="1:2" ht="15" customHeight="1"/>
    <row r="21" spans="1:2">
      <c r="A21" s="123" t="s">
        <v>339</v>
      </c>
      <c r="B21" s="6"/>
    </row>
    <row r="22" spans="1:2" ht="15" customHeight="1">
      <c r="A22" s="7" t="s">
        <v>160</v>
      </c>
      <c r="B22" s="22"/>
    </row>
    <row r="23" spans="1:2">
      <c r="A23" s="8" t="s">
        <v>118</v>
      </c>
      <c r="B23" s="23"/>
    </row>
    <row r="24" spans="1:2" ht="15" customHeight="1">
      <c r="A24" s="3" t="s">
        <v>106</v>
      </c>
      <c r="B24" s="22"/>
    </row>
    <row r="25" spans="1:2">
      <c r="A25" s="21" t="s">
        <v>340</v>
      </c>
      <c r="B25" s="24"/>
    </row>
    <row r="26" spans="1:2" ht="15" customHeight="1"/>
  </sheetData>
  <mergeCells count="28">
    <mergeCell ref="G8:G9"/>
    <mergeCell ref="H8:H9"/>
    <mergeCell ref="I8:I9"/>
    <mergeCell ref="G12:G13"/>
    <mergeCell ref="H12:H13"/>
    <mergeCell ref="I12:I13"/>
    <mergeCell ref="G10:G11"/>
    <mergeCell ref="H10:H11"/>
    <mergeCell ref="I10:I11"/>
    <mergeCell ref="H4:H5"/>
    <mergeCell ref="I4:I5"/>
    <mergeCell ref="E6:E7"/>
    <mergeCell ref="F6:F7"/>
    <mergeCell ref="G6:G7"/>
    <mergeCell ref="H6:H7"/>
    <mergeCell ref="I6:I7"/>
    <mergeCell ref="G4:G5"/>
    <mergeCell ref="C2:D2"/>
    <mergeCell ref="C3:D3"/>
    <mergeCell ref="C4:C13"/>
    <mergeCell ref="E4:E5"/>
    <mergeCell ref="F4:F5"/>
    <mergeCell ref="E10:E11"/>
    <mergeCell ref="F10:F11"/>
    <mergeCell ref="E12:E13"/>
    <mergeCell ref="F12:F13"/>
    <mergeCell ref="E8:E9"/>
    <mergeCell ref="F8:F9"/>
  </mergeCells>
  <conditionalFormatting sqref="E4:I5 G6:I7 H8:I8">
    <cfRule type="cellIs" dxfId="7" priority="25" operator="equal">
      <formula>"Extreme"</formula>
    </cfRule>
    <cfRule type="cellIs" dxfId="6" priority="26" operator="equal">
      <formula>"High"</formula>
    </cfRule>
    <cfRule type="cellIs" dxfId="5" priority="27" operator="equal">
      <formula>"Medium"</formula>
    </cfRule>
    <cfRule type="containsText" dxfId="4" priority="28" operator="containsText" text="Low">
      <formula>NOT(ISERROR(SEARCH("Low",E4)))</formula>
    </cfRule>
  </conditionalFormatting>
  <conditionalFormatting sqref="I10">
    <cfRule type="cellIs" dxfId="3" priority="1" operator="equal">
      <formula>"Extreme"</formula>
    </cfRule>
    <cfRule type="cellIs" dxfId="2" priority="2" operator="equal">
      <formula>"High"</formula>
    </cfRule>
    <cfRule type="cellIs" dxfId="1" priority="3" operator="equal">
      <formula>"Medium"</formula>
    </cfRule>
    <cfRule type="containsText" dxfId="0" priority="4" operator="containsText" text="Low">
      <formula>NOT(ISERROR(SEARCH("Low",I10)))</formula>
    </cfRule>
  </conditionalFormatting>
  <pageMargins left="0.7" right="0.7" top="0.75" bottom="0.75" header="0.3" footer="0.3"/>
  <pageSetup paperSize="0" orientation="portrait" r:id="rId1"/>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416E-9371-4004-A223-8282AF862F80}">
  <dimension ref="A1:AH243"/>
  <sheetViews>
    <sheetView workbookViewId="0">
      <selection activeCell="G20" sqref="G20"/>
    </sheetView>
  </sheetViews>
  <sheetFormatPr defaultColWidth="9.1796875" defaultRowHeight="12.5"/>
  <cols>
    <col min="1" max="1" width="119" style="50" customWidth="1"/>
    <col min="2" max="3" width="9.1796875" style="50"/>
    <col min="4" max="34" width="9.1796875" style="148"/>
    <col min="35" max="16384" width="9.1796875" style="50"/>
  </cols>
  <sheetData>
    <row r="1" spans="1:3" ht="65.25" customHeight="1">
      <c r="A1" s="124"/>
      <c r="B1" s="124"/>
      <c r="C1" s="124"/>
    </row>
    <row r="2" spans="1:3" ht="15.5">
      <c r="A2" s="125" t="s">
        <v>341</v>
      </c>
      <c r="B2" s="124"/>
      <c r="C2" s="124"/>
    </row>
    <row r="3" spans="1:3">
      <c r="A3" s="124"/>
      <c r="B3" s="124"/>
      <c r="C3" s="124"/>
    </row>
    <row r="4" spans="1:3" ht="12.75" customHeight="1">
      <c r="A4" s="278" t="s">
        <v>342</v>
      </c>
      <c r="B4" s="278"/>
      <c r="C4" s="278"/>
    </row>
    <row r="5" spans="1:3" ht="12.75" customHeight="1">
      <c r="A5" s="278"/>
      <c r="B5" s="278"/>
      <c r="C5" s="278"/>
    </row>
    <row r="6" spans="1:3" ht="12.75" customHeight="1">
      <c r="A6" s="278"/>
      <c r="B6" s="278"/>
      <c r="C6" s="278"/>
    </row>
    <row r="7" spans="1:3" ht="12.75" customHeight="1">
      <c r="A7" s="278"/>
      <c r="B7" s="278"/>
      <c r="C7" s="278"/>
    </row>
    <row r="8" spans="1:3" ht="12.75" customHeight="1">
      <c r="A8" s="278"/>
      <c r="B8" s="278"/>
      <c r="C8" s="278"/>
    </row>
    <row r="9" spans="1:3" ht="12.75" customHeight="1">
      <c r="A9" s="278"/>
      <c r="B9" s="278"/>
      <c r="C9" s="278"/>
    </row>
    <row r="10" spans="1:3" ht="12.75" customHeight="1">
      <c r="A10" s="278"/>
      <c r="B10" s="278"/>
      <c r="C10" s="278"/>
    </row>
    <row r="11" spans="1:3" ht="12.75" customHeight="1">
      <c r="A11" s="278"/>
      <c r="B11" s="278"/>
      <c r="C11" s="278"/>
    </row>
    <row r="12" spans="1:3" ht="12.75" customHeight="1">
      <c r="A12" s="278"/>
      <c r="B12" s="278"/>
      <c r="C12" s="278"/>
    </row>
    <row r="13" spans="1:3" ht="12.75" customHeight="1">
      <c r="A13" s="278"/>
      <c r="B13" s="278"/>
      <c r="C13" s="278"/>
    </row>
    <row r="14" spans="1:3" ht="65.25" customHeight="1">
      <c r="A14" s="278"/>
      <c r="B14" s="278"/>
      <c r="C14" s="278"/>
    </row>
    <row r="15" spans="1:3">
      <c r="A15" s="124"/>
      <c r="B15" s="124"/>
      <c r="C15" s="124"/>
    </row>
    <row r="16" spans="1:3">
      <c r="A16" s="124"/>
      <c r="B16" s="124"/>
      <c r="C16" s="124"/>
    </row>
    <row r="17" s="148" customFormat="1"/>
    <row r="18" s="148" customFormat="1"/>
    <row r="19" s="148" customFormat="1"/>
    <row r="20" s="148" customFormat="1"/>
    <row r="21" s="148" customFormat="1"/>
    <row r="22" s="148" customFormat="1"/>
    <row r="23" s="148" customFormat="1"/>
    <row r="24" s="148" customFormat="1"/>
    <row r="25" s="148" customFormat="1"/>
    <row r="26" s="148" customFormat="1"/>
    <row r="27" s="148" customFormat="1"/>
    <row r="28" s="148" customFormat="1"/>
    <row r="29" s="148" customFormat="1"/>
    <row r="30" s="148" customFormat="1"/>
    <row r="31" s="148" customFormat="1"/>
    <row r="32" s="148" customFormat="1"/>
    <row r="33" s="148" customFormat="1"/>
    <row r="34" s="148" customFormat="1"/>
    <row r="35" s="148" customFormat="1"/>
    <row r="36" s="148" customFormat="1"/>
    <row r="37" s="148" customFormat="1"/>
    <row r="38" s="148" customFormat="1"/>
    <row r="39" s="148" customFormat="1"/>
    <row r="40" s="148" customFormat="1"/>
    <row r="41" s="148" customFormat="1"/>
    <row r="42" s="148" customFormat="1"/>
    <row r="43" s="148" customFormat="1"/>
    <row r="44" s="148" customFormat="1"/>
    <row r="45" s="148" customFormat="1"/>
    <row r="46" s="148" customFormat="1"/>
    <row r="47" s="148" customFormat="1"/>
    <row r="48" s="148" customFormat="1"/>
    <row r="49" s="148" customFormat="1"/>
    <row r="50" s="148" customFormat="1"/>
    <row r="51" s="148" customFormat="1"/>
    <row r="52" s="148" customFormat="1"/>
    <row r="53" s="148" customFormat="1"/>
    <row r="54" s="148" customFormat="1"/>
    <row r="55" s="148" customFormat="1"/>
    <row r="56" s="148" customFormat="1"/>
    <row r="57" s="148" customFormat="1"/>
    <row r="58" s="148" customFormat="1"/>
    <row r="59" s="148" customFormat="1"/>
    <row r="60" s="148" customFormat="1"/>
    <row r="61" s="148" customFormat="1"/>
    <row r="62" s="148" customFormat="1"/>
    <row r="63" s="148" customFormat="1"/>
    <row r="64" s="148" customFormat="1"/>
    <row r="65" s="148" customFormat="1"/>
    <row r="66" s="148" customFormat="1"/>
    <row r="67" s="148" customFormat="1"/>
    <row r="68" s="148" customFormat="1"/>
    <row r="69" s="148" customFormat="1"/>
    <row r="70" s="148" customFormat="1"/>
    <row r="71" s="148" customFormat="1"/>
    <row r="72" s="148" customFormat="1"/>
    <row r="73" s="148" customFormat="1"/>
    <row r="74" s="148" customFormat="1"/>
    <row r="75" s="148" customFormat="1"/>
    <row r="76" s="148" customFormat="1"/>
    <row r="77" s="148" customFormat="1"/>
    <row r="78" s="148" customFormat="1"/>
    <row r="79" s="148" customFormat="1"/>
    <row r="80" s="148" customFormat="1"/>
    <row r="81" s="148" customFormat="1"/>
    <row r="82" s="148" customFormat="1"/>
    <row r="83" s="148" customFormat="1"/>
    <row r="84" s="148" customFormat="1"/>
    <row r="85" s="148" customFormat="1"/>
    <row r="86" s="148" customFormat="1"/>
    <row r="87" s="148" customFormat="1"/>
    <row r="88" s="148" customFormat="1"/>
    <row r="89" s="148" customFormat="1"/>
    <row r="90" s="148" customFormat="1"/>
    <row r="91" s="148" customFormat="1"/>
    <row r="92" s="148" customFormat="1"/>
    <row r="93" s="148" customFormat="1"/>
    <row r="94" s="148" customFormat="1"/>
    <row r="95" s="148" customFormat="1"/>
    <row r="96" s="148" customFormat="1"/>
    <row r="97" s="148" customFormat="1"/>
    <row r="98" s="148" customFormat="1"/>
    <row r="99" s="148" customFormat="1"/>
    <row r="100" s="148" customFormat="1"/>
    <row r="101" s="148" customFormat="1"/>
    <row r="102" s="148" customFormat="1"/>
    <row r="103" s="148" customFormat="1"/>
    <row r="104" s="148" customFormat="1"/>
    <row r="105" s="148" customFormat="1"/>
    <row r="106" s="148" customFormat="1"/>
    <row r="107" s="148" customFormat="1"/>
    <row r="108" s="148" customFormat="1"/>
    <row r="109" s="148" customFormat="1"/>
    <row r="110" s="148" customFormat="1"/>
    <row r="111" s="148" customFormat="1"/>
    <row r="112" s="148" customFormat="1"/>
    <row r="113" s="148" customFormat="1"/>
    <row r="114" s="148" customFormat="1"/>
    <row r="115" s="148" customFormat="1"/>
    <row r="116" s="148" customFormat="1"/>
    <row r="117" s="148" customFormat="1"/>
    <row r="118" s="148" customFormat="1"/>
    <row r="119" s="148" customFormat="1"/>
    <row r="120" s="148" customFormat="1"/>
    <row r="121" s="148" customFormat="1"/>
    <row r="122" s="148" customFormat="1"/>
    <row r="123" s="148" customFormat="1"/>
    <row r="124" s="148" customFormat="1"/>
    <row r="125" s="148" customFormat="1"/>
    <row r="126" s="148" customFormat="1"/>
    <row r="127" s="148" customFormat="1"/>
    <row r="128" s="148" customFormat="1"/>
    <row r="129" s="148" customFormat="1"/>
    <row r="130" s="148" customFormat="1"/>
    <row r="131" s="148" customFormat="1"/>
    <row r="132" s="148" customFormat="1"/>
    <row r="133" s="148" customFormat="1"/>
    <row r="134" s="148" customFormat="1"/>
    <row r="135" s="148" customFormat="1"/>
    <row r="136" s="148" customFormat="1"/>
    <row r="137" s="148" customFormat="1"/>
    <row r="138" s="148" customFormat="1"/>
    <row r="139" s="148" customFormat="1"/>
    <row r="140" s="148" customFormat="1"/>
    <row r="141" s="148" customFormat="1"/>
    <row r="142" s="148" customFormat="1"/>
    <row r="143" s="148" customFormat="1"/>
    <row r="144" s="148" customFormat="1"/>
    <row r="145" s="148" customFormat="1"/>
    <row r="146" s="148" customFormat="1"/>
    <row r="147" s="148" customFormat="1"/>
    <row r="148" s="148" customFormat="1"/>
    <row r="149" s="148" customFormat="1"/>
    <row r="150" s="148" customFormat="1"/>
    <row r="151" s="148" customFormat="1"/>
    <row r="152" s="148" customFormat="1"/>
    <row r="153" s="148" customFormat="1"/>
    <row r="154" s="148" customFormat="1"/>
    <row r="155" s="148" customFormat="1"/>
    <row r="156" s="148" customFormat="1"/>
    <row r="157" s="148" customFormat="1"/>
    <row r="158" s="148" customFormat="1"/>
    <row r="159" s="148" customFormat="1"/>
    <row r="160" s="148" customFormat="1"/>
    <row r="161" s="148" customFormat="1"/>
    <row r="162" s="148" customFormat="1"/>
    <row r="163" s="148" customFormat="1"/>
    <row r="164" s="148" customFormat="1"/>
    <row r="165" s="148" customFormat="1"/>
    <row r="166" s="148" customFormat="1"/>
    <row r="167" s="148" customFormat="1"/>
    <row r="168" s="148" customFormat="1"/>
    <row r="169" s="148" customFormat="1"/>
    <row r="170" s="148" customFormat="1"/>
    <row r="171" s="148" customFormat="1"/>
    <row r="172" s="148" customFormat="1"/>
    <row r="173" s="148" customFormat="1"/>
    <row r="174" s="148" customFormat="1"/>
    <row r="175" s="148" customFormat="1"/>
    <row r="176" s="148" customFormat="1"/>
    <row r="177" s="148" customFormat="1"/>
    <row r="178" s="148" customFormat="1"/>
    <row r="179" s="148" customFormat="1"/>
    <row r="180" s="148" customFormat="1"/>
    <row r="181" s="148" customFormat="1"/>
    <row r="182" s="148" customFormat="1"/>
    <row r="183" s="148" customFormat="1"/>
    <row r="184" s="148" customFormat="1"/>
    <row r="185" s="148" customFormat="1"/>
    <row r="186" s="148" customFormat="1"/>
    <row r="187" s="148" customFormat="1"/>
    <row r="188" s="148" customFormat="1"/>
    <row r="189" s="148" customFormat="1"/>
    <row r="190" s="148" customFormat="1"/>
    <row r="191" s="148" customFormat="1"/>
    <row r="192" s="148" customFormat="1"/>
    <row r="193" s="148" customFormat="1"/>
    <row r="194" s="148" customFormat="1"/>
    <row r="195" s="148" customFormat="1"/>
    <row r="196" s="148" customFormat="1"/>
    <row r="197" s="148" customFormat="1"/>
    <row r="198" s="148" customFormat="1"/>
    <row r="199" s="148" customFormat="1"/>
    <row r="200" s="148" customFormat="1"/>
    <row r="201" s="148" customFormat="1"/>
    <row r="202" s="148" customFormat="1"/>
    <row r="203" s="148" customFormat="1"/>
    <row r="204" s="148" customFormat="1"/>
    <row r="205" s="148" customFormat="1"/>
    <row r="206" s="148" customFormat="1"/>
    <row r="207" s="148" customFormat="1"/>
    <row r="208" s="148" customFormat="1"/>
    <row r="209" s="148" customFormat="1"/>
    <row r="210" s="148" customFormat="1"/>
    <row r="211" s="148" customFormat="1"/>
    <row r="212" s="148" customFormat="1"/>
    <row r="213" s="148" customFormat="1"/>
    <row r="214" s="148" customFormat="1"/>
    <row r="215" s="148" customFormat="1"/>
    <row r="216" s="148" customFormat="1"/>
    <row r="217" s="148" customFormat="1"/>
    <row r="218" s="148" customFormat="1"/>
    <row r="219" s="148" customFormat="1"/>
    <row r="220" s="148" customFormat="1"/>
    <row r="221" s="148" customFormat="1"/>
    <row r="222" s="148" customFormat="1"/>
    <row r="223" s="148" customFormat="1"/>
    <row r="224" s="148" customFormat="1"/>
    <row r="225" s="148" customFormat="1"/>
    <row r="226" s="148" customFormat="1"/>
    <row r="227" s="148" customFormat="1"/>
    <row r="228" s="148" customFormat="1"/>
    <row r="229" s="148" customFormat="1"/>
    <row r="230" s="148" customFormat="1"/>
    <row r="231" s="148" customFormat="1"/>
    <row r="232" s="148" customFormat="1"/>
    <row r="233" s="148" customFormat="1"/>
    <row r="234" s="148" customFormat="1"/>
    <row r="235" s="148" customFormat="1"/>
    <row r="236" s="148" customFormat="1"/>
    <row r="237" s="148" customFormat="1"/>
    <row r="238" s="148" customFormat="1"/>
    <row r="239" s="148" customFormat="1"/>
    <row r="240" s="148" customFormat="1"/>
    <row r="241" s="148" customFormat="1"/>
    <row r="242" s="148" customFormat="1"/>
    <row r="243" s="148" customFormat="1"/>
  </sheetData>
  <sheetProtection algorithmName="SHA-512" hashValue="WWi/PnRwS50Jvyv5nVz5OsNTX3xgPpUFAosfG45TXtX0h3ea2V3vdMuB7riSGzLj0hy/TX2Im3daAkmpuXmVkA==" saltValue="uxmEmQouLic1YWP+tDC/AQ==" spinCount="100000" sheet="1" objects="1" scenarios="1"/>
  <mergeCells count="1">
    <mergeCell ref="A4:C14"/>
  </mergeCells>
  <pageMargins left="0.7" right="0.7" top="0.75" bottom="0.75" header="0.3" footer="0.3"/>
  <pageSetup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0603A"/>
  </sheetPr>
  <dimension ref="A2:F44"/>
  <sheetViews>
    <sheetView showGridLines="0" topLeftCell="A7" zoomScale="70" zoomScaleNormal="70" workbookViewId="0">
      <selection activeCell="F13" sqref="F13"/>
    </sheetView>
  </sheetViews>
  <sheetFormatPr defaultColWidth="9.1796875" defaultRowHeight="12.5"/>
  <cols>
    <col min="1" max="1" width="1.453125" style="11" customWidth="1"/>
    <col min="2" max="2" width="28.7265625" style="11" customWidth="1"/>
    <col min="3" max="3" width="17.54296875" style="11" customWidth="1"/>
    <col min="4" max="4" width="111.81640625" style="11" customWidth="1"/>
    <col min="5" max="5" width="30.54296875" style="11" customWidth="1"/>
    <col min="6" max="6" width="47.1796875" style="11" customWidth="1"/>
    <col min="7" max="16384" width="9.1796875" style="11"/>
  </cols>
  <sheetData>
    <row r="2" spans="2:6" ht="50.25" customHeight="1">
      <c r="B2" s="192" t="s">
        <v>23</v>
      </c>
      <c r="C2" s="192"/>
      <c r="D2" s="192"/>
    </row>
    <row r="3" spans="2:6" ht="22.9" customHeight="1">
      <c r="B3" s="186" t="s">
        <v>24</v>
      </c>
      <c r="C3" s="187"/>
      <c r="D3" s="188"/>
      <c r="E3" s="15"/>
      <c r="F3" s="15"/>
    </row>
    <row r="4" spans="2:6" ht="93.75" customHeight="1">
      <c r="B4" s="186"/>
      <c r="C4" s="187"/>
      <c r="D4" s="188"/>
      <c r="E4" s="53"/>
      <c r="F4" s="15"/>
    </row>
    <row r="5" spans="2:6" ht="30.75" customHeight="1">
      <c r="B5" s="189" t="s">
        <v>25</v>
      </c>
      <c r="C5" s="190"/>
      <c r="D5" s="191"/>
      <c r="E5" s="53"/>
      <c r="F5" s="15"/>
    </row>
    <row r="6" spans="2:6" ht="30.65" customHeight="1">
      <c r="B6" s="88" t="s">
        <v>26</v>
      </c>
      <c r="C6" s="141" t="s">
        <v>27</v>
      </c>
      <c r="D6" s="89"/>
      <c r="E6" s="53"/>
      <c r="F6" s="15"/>
    </row>
    <row r="7" spans="2:6" ht="327.64999999999998" customHeight="1">
      <c r="B7" s="194" t="s">
        <v>28</v>
      </c>
      <c r="C7" s="195"/>
      <c r="D7" s="196"/>
      <c r="E7" s="53"/>
      <c r="F7" s="15"/>
    </row>
    <row r="8" spans="2:6" ht="12" customHeight="1">
      <c r="B8" s="15"/>
      <c r="C8" s="15"/>
      <c r="D8" s="53"/>
      <c r="E8" s="53"/>
      <c r="F8" s="15"/>
    </row>
    <row r="9" spans="2:6" ht="34.5" customHeight="1">
      <c r="B9" s="135" t="s">
        <v>29</v>
      </c>
      <c r="C9" s="197" t="s">
        <v>30</v>
      </c>
      <c r="D9" s="197"/>
      <c r="E9" s="15"/>
      <c r="F9" s="15"/>
    </row>
    <row r="10" spans="2:6" ht="70.5" customHeight="1">
      <c r="B10" s="136" t="s">
        <v>31</v>
      </c>
      <c r="C10" s="193" t="s">
        <v>32</v>
      </c>
      <c r="D10" s="193"/>
      <c r="E10" s="15"/>
      <c r="F10" s="15"/>
    </row>
    <row r="11" spans="2:6" ht="78.75" customHeight="1">
      <c r="B11" s="136" t="s">
        <v>33</v>
      </c>
      <c r="C11" s="193" t="s">
        <v>34</v>
      </c>
      <c r="D11" s="193"/>
      <c r="E11" s="15"/>
      <c r="F11" s="15"/>
    </row>
    <row r="12" spans="2:6" ht="81" customHeight="1">
      <c r="B12" s="136" t="s">
        <v>35</v>
      </c>
      <c r="C12" s="193" t="s">
        <v>36</v>
      </c>
      <c r="D12" s="193"/>
      <c r="E12" s="15"/>
      <c r="F12" s="15"/>
    </row>
    <row r="13" spans="2:6" ht="57.75" customHeight="1">
      <c r="B13" s="136" t="s">
        <v>37</v>
      </c>
      <c r="C13" s="193" t="s">
        <v>38</v>
      </c>
      <c r="D13" s="193"/>
      <c r="E13" s="15"/>
      <c r="F13" s="15"/>
    </row>
    <row r="14" spans="2:6" ht="43.5" customHeight="1">
      <c r="B14" s="136" t="s">
        <v>39</v>
      </c>
      <c r="C14" s="193" t="s">
        <v>40</v>
      </c>
      <c r="D14" s="193"/>
      <c r="E14" s="15"/>
      <c r="F14" s="15"/>
    </row>
    <row r="15" spans="2:6" ht="70.5" customHeight="1">
      <c r="B15" s="136" t="s">
        <v>41</v>
      </c>
      <c r="C15" s="193" t="s">
        <v>42</v>
      </c>
      <c r="D15" s="193"/>
      <c r="E15" s="15"/>
      <c r="F15" s="15"/>
    </row>
    <row r="16" spans="2:6" ht="44.5" customHeight="1">
      <c r="B16" s="136" t="s">
        <v>43</v>
      </c>
      <c r="C16" s="193" t="s">
        <v>44</v>
      </c>
      <c r="D16" s="193"/>
      <c r="E16" s="15"/>
      <c r="F16" s="15"/>
    </row>
    <row r="17" spans="1:6" ht="12" customHeight="1">
      <c r="B17" s="15"/>
      <c r="C17" s="15"/>
      <c r="D17" s="13"/>
      <c r="E17" s="15"/>
      <c r="F17" s="15"/>
    </row>
    <row r="18" spans="1:6" ht="12" customHeight="1">
      <c r="B18" s="137" t="s">
        <v>45</v>
      </c>
      <c r="C18" s="15"/>
      <c r="D18" s="13"/>
      <c r="E18" s="15"/>
      <c r="F18" s="15"/>
    </row>
    <row r="19" spans="1:6" ht="28.5" customHeight="1">
      <c r="A19" s="184" t="s">
        <v>46</v>
      </c>
      <c r="B19" s="185"/>
      <c r="C19" s="185"/>
      <c r="D19" s="185"/>
      <c r="E19" s="15"/>
      <c r="F19" s="15"/>
    </row>
    <row r="23" spans="1:6" ht="12.75" customHeight="1"/>
    <row r="44" ht="34.5" customHeight="1"/>
  </sheetData>
  <sheetProtection algorithmName="SHA-512" hashValue="V1U2kkzGH0kQPkQnmoQXAe9GuDx3yoGZ2t9NORHvehmNupo6zntjtM8LJHPOyd5XztHl5ELhGr5QhKmbKwj2TA==" saltValue="VsEjWq32ISItS1Qiw2kG5w==" spinCount="100000" sheet="1" objects="1" scenarios="1" insertRows="0"/>
  <protectedRanges>
    <protectedRange sqref="B10:B16" name="Range2"/>
    <protectedRange sqref="C10:D16" name="Range1"/>
  </protectedRanges>
  <mergeCells count="13">
    <mergeCell ref="A19:D19"/>
    <mergeCell ref="B3:D4"/>
    <mergeCell ref="B5:D5"/>
    <mergeCell ref="B2:D2"/>
    <mergeCell ref="C15:D15"/>
    <mergeCell ref="C16:D16"/>
    <mergeCell ref="B7:D7"/>
    <mergeCell ref="C9:D9"/>
    <mergeCell ref="C10:D10"/>
    <mergeCell ref="C11:D11"/>
    <mergeCell ref="C12:D12"/>
    <mergeCell ref="C13:D13"/>
    <mergeCell ref="C14:D14"/>
  </mergeCells>
  <hyperlinks>
    <hyperlink ref="C6" location="'Fraud susceptibility'!A1" display="Fraud susceptibility" xr:uid="{00000000-0004-0000-0100-000000000000}"/>
  </hyperlinks>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E0603A"/>
    <pageSetUpPr fitToPage="1"/>
  </sheetPr>
  <dimension ref="B2:J62"/>
  <sheetViews>
    <sheetView topLeftCell="A5" zoomScale="90" zoomScaleNormal="90" workbookViewId="0">
      <selection activeCell="F28" sqref="F28"/>
    </sheetView>
  </sheetViews>
  <sheetFormatPr defaultColWidth="8.81640625" defaultRowHeight="13"/>
  <cols>
    <col min="1" max="1" width="2.54296875" style="11" customWidth="1"/>
    <col min="2" max="2" width="6.7265625" style="11" customWidth="1"/>
    <col min="3" max="3" width="16.1796875" style="11" customWidth="1"/>
    <col min="4" max="8" width="29.81640625" style="11" customWidth="1"/>
    <col min="9" max="9" width="8.81640625" style="11"/>
    <col min="10" max="10" width="63.1796875" style="12" customWidth="1"/>
    <col min="11" max="16384" width="8.81640625" style="11"/>
  </cols>
  <sheetData>
    <row r="2" spans="2:10" ht="50.25" customHeight="1">
      <c r="B2" s="206" t="s">
        <v>47</v>
      </c>
      <c r="C2" s="206"/>
      <c r="D2" s="206"/>
      <c r="E2" s="206"/>
      <c r="F2" s="206"/>
      <c r="G2" s="206"/>
      <c r="H2" s="206"/>
    </row>
    <row r="3" spans="2:10" ht="55.15" customHeight="1">
      <c r="B3" s="207" t="s">
        <v>48</v>
      </c>
      <c r="C3" s="208"/>
      <c r="D3" s="208"/>
      <c r="E3" s="208"/>
      <c r="F3" s="208"/>
      <c r="G3" s="208"/>
      <c r="H3" s="209"/>
    </row>
    <row r="4" spans="2:10" ht="55.15" customHeight="1">
      <c r="B4" s="207"/>
      <c r="C4" s="208"/>
      <c r="D4" s="208"/>
      <c r="E4" s="208"/>
      <c r="F4" s="208"/>
      <c r="G4" s="208"/>
      <c r="H4" s="209"/>
    </row>
    <row r="5" spans="2:10" ht="55.15" customHeight="1">
      <c r="B5" s="207"/>
      <c r="C5" s="208"/>
      <c r="D5" s="208"/>
      <c r="E5" s="208"/>
      <c r="F5" s="208"/>
      <c r="G5" s="208"/>
      <c r="H5" s="209"/>
    </row>
    <row r="6" spans="2:10" ht="57.75" customHeight="1">
      <c r="B6" s="210"/>
      <c r="C6" s="211"/>
      <c r="D6" s="211"/>
      <c r="E6" s="211"/>
      <c r="F6" s="211"/>
      <c r="G6" s="211"/>
      <c r="H6" s="212"/>
    </row>
    <row r="7" spans="2:10" ht="27.65" customHeight="1">
      <c r="B7" s="137" t="s">
        <v>49</v>
      </c>
    </row>
    <row r="8" spans="2:10" ht="22.15" customHeight="1">
      <c r="B8" s="234" t="s">
        <v>50</v>
      </c>
      <c r="C8" s="234"/>
      <c r="D8" s="235" t="s">
        <v>51</v>
      </c>
      <c r="E8" s="235"/>
      <c r="F8" s="235"/>
      <c r="G8" s="235"/>
      <c r="H8" s="235"/>
      <c r="J8" s="49"/>
    </row>
    <row r="9" spans="2:10" ht="12.65" customHeight="1">
      <c r="B9" s="213" t="s">
        <v>52</v>
      </c>
      <c r="C9" s="213"/>
      <c r="D9" s="83" t="s">
        <v>53</v>
      </c>
      <c r="E9" s="83" t="s">
        <v>54</v>
      </c>
      <c r="F9" s="83" t="s">
        <v>55</v>
      </c>
      <c r="G9" s="83" t="s">
        <v>56</v>
      </c>
      <c r="H9" s="83" t="s">
        <v>57</v>
      </c>
      <c r="J9" s="45"/>
    </row>
    <row r="10" spans="2:10" ht="13.9" customHeight="1">
      <c r="B10" s="213"/>
      <c r="C10" s="213"/>
      <c r="D10" s="84">
        <v>1</v>
      </c>
      <c r="E10" s="84">
        <v>2</v>
      </c>
      <c r="F10" s="84">
        <v>3</v>
      </c>
      <c r="G10" s="84">
        <v>4</v>
      </c>
      <c r="H10" s="84">
        <v>5</v>
      </c>
      <c r="J10" s="45"/>
    </row>
    <row r="11" spans="2:10" ht="19.899999999999999" customHeight="1">
      <c r="B11" s="229" t="s">
        <v>58</v>
      </c>
      <c r="C11" s="85">
        <v>5</v>
      </c>
      <c r="D11" s="244" t="s">
        <v>59</v>
      </c>
      <c r="E11" s="227" t="s">
        <v>59</v>
      </c>
      <c r="F11" s="227" t="s">
        <v>59</v>
      </c>
      <c r="G11" s="240" t="s">
        <v>60</v>
      </c>
      <c r="H11" s="236" t="s">
        <v>60</v>
      </c>
    </row>
    <row r="12" spans="2:10" ht="19.899999999999999" customHeight="1">
      <c r="B12" s="229"/>
      <c r="C12" s="86" t="s">
        <v>61</v>
      </c>
      <c r="D12" s="245"/>
      <c r="E12" s="228"/>
      <c r="F12" s="228"/>
      <c r="G12" s="241"/>
      <c r="H12" s="223"/>
    </row>
    <row r="13" spans="2:10" ht="19.899999999999999" customHeight="1">
      <c r="B13" s="229"/>
      <c r="C13" s="85">
        <v>4</v>
      </c>
      <c r="D13" s="224" t="s">
        <v>62</v>
      </c>
      <c r="E13" s="219" t="s">
        <v>62</v>
      </c>
      <c r="F13" s="228" t="s">
        <v>59</v>
      </c>
      <c r="G13" s="220" t="s">
        <v>59</v>
      </c>
      <c r="H13" s="222" t="s">
        <v>60</v>
      </c>
    </row>
    <row r="14" spans="2:10" ht="19.899999999999999" customHeight="1">
      <c r="B14" s="229"/>
      <c r="C14" s="86" t="s">
        <v>63</v>
      </c>
      <c r="D14" s="224"/>
      <c r="E14" s="219"/>
      <c r="F14" s="228"/>
      <c r="G14" s="221"/>
      <c r="H14" s="223"/>
    </row>
    <row r="15" spans="2:10" ht="19.899999999999999" customHeight="1">
      <c r="B15" s="229"/>
      <c r="C15" s="85">
        <v>3</v>
      </c>
      <c r="D15" s="224" t="s">
        <v>62</v>
      </c>
      <c r="E15" s="219" t="s">
        <v>62</v>
      </c>
      <c r="F15" s="219" t="s">
        <v>62</v>
      </c>
      <c r="G15" s="220" t="s">
        <v>59</v>
      </c>
      <c r="H15" s="225" t="s">
        <v>59</v>
      </c>
    </row>
    <row r="16" spans="2:10" ht="19.899999999999999" customHeight="1">
      <c r="B16" s="229"/>
      <c r="C16" s="86" t="s">
        <v>64</v>
      </c>
      <c r="D16" s="224"/>
      <c r="E16" s="219"/>
      <c r="F16" s="219"/>
      <c r="G16" s="221"/>
      <c r="H16" s="226"/>
    </row>
    <row r="17" spans="2:10" ht="19.899999999999999" customHeight="1">
      <c r="B17" s="229"/>
      <c r="C17" s="85">
        <v>2</v>
      </c>
      <c r="D17" s="214" t="s">
        <v>65</v>
      </c>
      <c r="E17" s="215" t="s">
        <v>65</v>
      </c>
      <c r="F17" s="219" t="s">
        <v>62</v>
      </c>
      <c r="G17" s="202" t="s">
        <v>62</v>
      </c>
      <c r="H17" s="225" t="s">
        <v>59</v>
      </c>
    </row>
    <row r="18" spans="2:10" ht="19.899999999999999" customHeight="1">
      <c r="B18" s="229"/>
      <c r="C18" s="86" t="s">
        <v>66</v>
      </c>
      <c r="D18" s="214"/>
      <c r="E18" s="215"/>
      <c r="F18" s="219"/>
      <c r="G18" s="203"/>
      <c r="H18" s="226"/>
    </row>
    <row r="19" spans="2:10" ht="19.899999999999999" customHeight="1">
      <c r="B19" s="229"/>
      <c r="C19" s="85">
        <v>1</v>
      </c>
      <c r="D19" s="214" t="s">
        <v>65</v>
      </c>
      <c r="E19" s="215" t="s">
        <v>65</v>
      </c>
      <c r="F19" s="215" t="s">
        <v>65</v>
      </c>
      <c r="G19" s="202" t="s">
        <v>62</v>
      </c>
      <c r="H19" s="217" t="s">
        <v>62</v>
      </c>
    </row>
    <row r="20" spans="2:10" ht="19.899999999999999" customHeight="1">
      <c r="B20" s="229"/>
      <c r="C20" s="86" t="s">
        <v>67</v>
      </c>
      <c r="D20" s="200"/>
      <c r="E20" s="198"/>
      <c r="F20" s="198"/>
      <c r="G20" s="216"/>
      <c r="H20" s="218"/>
    </row>
    <row r="21" spans="2:10" ht="14">
      <c r="B21" s="40"/>
      <c r="C21" s="1"/>
      <c r="D21" s="1"/>
      <c r="E21" s="1"/>
      <c r="F21" s="1"/>
      <c r="G21" s="1"/>
      <c r="H21" s="1"/>
    </row>
    <row r="22" spans="2:10" s="15" customFormat="1" ht="14">
      <c r="B22" s="137" t="s">
        <v>68</v>
      </c>
      <c r="J22" s="12"/>
    </row>
    <row r="23" spans="2:10" s="140" customFormat="1" ht="13" customHeight="1">
      <c r="B23" s="230" t="s">
        <v>69</v>
      </c>
      <c r="C23" s="230"/>
      <c r="D23" s="230"/>
      <c r="E23" s="230"/>
      <c r="F23" s="230"/>
      <c r="G23" s="230"/>
      <c r="H23" s="230"/>
    </row>
    <row r="24" spans="2:10" s="140" customFormat="1" ht="13" customHeight="1">
      <c r="B24" s="230"/>
      <c r="C24" s="230"/>
      <c r="D24" s="230"/>
      <c r="E24" s="230"/>
      <c r="F24" s="230"/>
      <c r="G24" s="230"/>
      <c r="H24" s="230"/>
    </row>
    <row r="25" spans="2:10">
      <c r="B25" s="133"/>
    </row>
    <row r="26" spans="2:10" ht="14">
      <c r="B26" s="132"/>
      <c r="C26" s="132"/>
      <c r="D26" s="213" t="s">
        <v>51</v>
      </c>
      <c r="E26" s="213"/>
      <c r="F26" s="132"/>
    </row>
    <row r="27" spans="2:10">
      <c r="B27" s="213" t="s">
        <v>70</v>
      </c>
      <c r="C27" s="213"/>
      <c r="D27" s="83" t="s">
        <v>54</v>
      </c>
      <c r="E27" s="83" t="s">
        <v>55</v>
      </c>
      <c r="F27" s="83" t="s">
        <v>56</v>
      </c>
      <c r="H27" s="12"/>
    </row>
    <row r="28" spans="2:10" ht="20.5" customHeight="1">
      <c r="B28" s="213"/>
      <c r="C28" s="213"/>
      <c r="D28" s="84"/>
      <c r="E28" s="84"/>
      <c r="F28" s="84"/>
      <c r="H28" s="12"/>
    </row>
    <row r="29" spans="2:10">
      <c r="B29" s="242" t="s">
        <v>58</v>
      </c>
      <c r="C29" s="85"/>
      <c r="D29" s="219" t="s">
        <v>62</v>
      </c>
      <c r="E29" s="227" t="s">
        <v>59</v>
      </c>
      <c r="F29" s="227" t="s">
        <v>59</v>
      </c>
      <c r="H29" s="12"/>
    </row>
    <row r="30" spans="2:10" ht="29.15" customHeight="1">
      <c r="B30" s="243"/>
      <c r="C30" s="86" t="s">
        <v>71</v>
      </c>
      <c r="D30" s="219"/>
      <c r="E30" s="228"/>
      <c r="F30" s="228"/>
      <c r="H30" s="12"/>
    </row>
    <row r="31" spans="2:10">
      <c r="B31" s="243"/>
      <c r="C31" s="85"/>
      <c r="D31" s="214" t="s">
        <v>65</v>
      </c>
      <c r="E31" s="219" t="s">
        <v>62</v>
      </c>
      <c r="F31" s="228" t="s">
        <v>59</v>
      </c>
      <c r="H31" s="12"/>
    </row>
    <row r="32" spans="2:10" ht="31" customHeight="1">
      <c r="B32" s="243"/>
      <c r="C32" s="86" t="s">
        <v>64</v>
      </c>
      <c r="D32" s="200"/>
      <c r="E32" s="219"/>
      <c r="F32" s="228"/>
      <c r="H32" s="12"/>
    </row>
    <row r="33" spans="2:8">
      <c r="B33" s="243"/>
      <c r="C33" s="85"/>
      <c r="D33" s="215" t="s">
        <v>65</v>
      </c>
      <c r="E33" s="215" t="s">
        <v>65</v>
      </c>
      <c r="F33" s="219" t="s">
        <v>62</v>
      </c>
      <c r="H33" s="12"/>
    </row>
    <row r="34" spans="2:8" ht="31.5" customHeight="1">
      <c r="B34" s="243"/>
      <c r="C34" s="86" t="s">
        <v>66</v>
      </c>
      <c r="D34" s="198"/>
      <c r="E34" s="198"/>
      <c r="F34" s="219"/>
      <c r="H34" s="12"/>
    </row>
    <row r="35" spans="2:8" ht="14">
      <c r="B35" s="40"/>
      <c r="C35" s="1"/>
      <c r="D35" s="1"/>
      <c r="E35" s="1"/>
      <c r="F35" s="1"/>
      <c r="G35" s="1"/>
      <c r="H35" s="1"/>
    </row>
    <row r="36" spans="2:8" ht="27.75" customHeight="1">
      <c r="B36" s="233" t="s">
        <v>72</v>
      </c>
      <c r="C36" s="233"/>
      <c r="D36" s="233"/>
      <c r="E36" s="233"/>
      <c r="F36" s="233"/>
      <c r="G36" s="233"/>
      <c r="H36" s="233"/>
    </row>
    <row r="37" spans="2:8">
      <c r="B37" s="41"/>
      <c r="C37" s="9"/>
      <c r="D37" s="10"/>
    </row>
    <row r="38" spans="2:8" ht="21" customHeight="1">
      <c r="B38" s="234" t="s">
        <v>73</v>
      </c>
      <c r="C38" s="234"/>
      <c r="D38" s="235" t="s">
        <v>51</v>
      </c>
      <c r="E38" s="235"/>
      <c r="F38" s="235"/>
      <c r="G38" s="235"/>
      <c r="H38" s="235"/>
    </row>
    <row r="39" spans="2:8" ht="12.65" customHeight="1">
      <c r="B39" s="213" t="s">
        <v>52</v>
      </c>
      <c r="C39" s="213"/>
      <c r="D39" s="83" t="s">
        <v>53</v>
      </c>
      <c r="E39" s="83" t="s">
        <v>54</v>
      </c>
      <c r="F39" s="83" t="s">
        <v>55</v>
      </c>
      <c r="G39" s="83" t="s">
        <v>56</v>
      </c>
      <c r="H39" s="83" t="s">
        <v>57</v>
      </c>
    </row>
    <row r="40" spans="2:8" ht="12" customHeight="1">
      <c r="B40" s="213"/>
      <c r="C40" s="213"/>
      <c r="D40" s="84">
        <v>1</v>
      </c>
      <c r="E40" s="84">
        <v>2</v>
      </c>
      <c r="F40" s="84">
        <v>3</v>
      </c>
      <c r="G40" s="84">
        <v>4</v>
      </c>
      <c r="H40" s="84">
        <v>5</v>
      </c>
    </row>
    <row r="41" spans="2:8" ht="19.899999999999999" customHeight="1">
      <c r="B41" s="229" t="s">
        <v>58</v>
      </c>
      <c r="C41" s="85">
        <v>5</v>
      </c>
      <c r="D41" s="237" t="s">
        <v>74</v>
      </c>
      <c r="E41" s="239" t="s">
        <v>74</v>
      </c>
      <c r="F41" s="239" t="s">
        <v>74</v>
      </c>
      <c r="G41" s="240" t="s">
        <v>75</v>
      </c>
      <c r="H41" s="236" t="s">
        <v>75</v>
      </c>
    </row>
    <row r="42" spans="2:8" ht="19.899999999999999" customHeight="1">
      <c r="B42" s="229"/>
      <c r="C42" s="86" t="s">
        <v>61</v>
      </c>
      <c r="D42" s="238"/>
      <c r="E42" s="221"/>
      <c r="F42" s="221"/>
      <c r="G42" s="241"/>
      <c r="H42" s="223"/>
    </row>
    <row r="43" spans="2:8" ht="19.899999999999999" customHeight="1">
      <c r="B43" s="229"/>
      <c r="C43" s="85">
        <v>4</v>
      </c>
      <c r="D43" s="231" t="s">
        <v>76</v>
      </c>
      <c r="E43" s="202" t="s">
        <v>76</v>
      </c>
      <c r="F43" s="220" t="s">
        <v>74</v>
      </c>
      <c r="G43" s="220" t="s">
        <v>74</v>
      </c>
      <c r="H43" s="222" t="s">
        <v>75</v>
      </c>
    </row>
    <row r="44" spans="2:8" ht="19.899999999999999" customHeight="1">
      <c r="B44" s="229"/>
      <c r="C44" s="86" t="s">
        <v>63</v>
      </c>
      <c r="D44" s="232"/>
      <c r="E44" s="203"/>
      <c r="F44" s="221"/>
      <c r="G44" s="221"/>
      <c r="H44" s="223"/>
    </row>
    <row r="45" spans="2:8" ht="19.899999999999999" customHeight="1">
      <c r="B45" s="229"/>
      <c r="C45" s="85">
        <v>3</v>
      </c>
      <c r="D45" s="231" t="s">
        <v>76</v>
      </c>
      <c r="E45" s="202" t="s">
        <v>76</v>
      </c>
      <c r="F45" s="202" t="s">
        <v>76</v>
      </c>
      <c r="G45" s="220" t="s">
        <v>74</v>
      </c>
      <c r="H45" s="225" t="s">
        <v>74</v>
      </c>
    </row>
    <row r="46" spans="2:8" ht="19.899999999999999" customHeight="1">
      <c r="B46" s="229"/>
      <c r="C46" s="86" t="s">
        <v>64</v>
      </c>
      <c r="D46" s="232"/>
      <c r="E46" s="203"/>
      <c r="F46" s="203"/>
      <c r="G46" s="221"/>
      <c r="H46" s="226"/>
    </row>
    <row r="47" spans="2:8" ht="19.899999999999999" customHeight="1">
      <c r="B47" s="229"/>
      <c r="C47" s="85">
        <v>2</v>
      </c>
      <c r="D47" s="200" t="s">
        <v>77</v>
      </c>
      <c r="E47" s="198" t="s">
        <v>77</v>
      </c>
      <c r="F47" s="202" t="s">
        <v>76</v>
      </c>
      <c r="G47" s="202" t="s">
        <v>76</v>
      </c>
      <c r="H47" s="225" t="s">
        <v>74</v>
      </c>
    </row>
    <row r="48" spans="2:8" ht="19.899999999999999" customHeight="1">
      <c r="B48" s="229"/>
      <c r="C48" s="86" t="s">
        <v>66</v>
      </c>
      <c r="D48" s="201"/>
      <c r="E48" s="204"/>
      <c r="F48" s="203"/>
      <c r="G48" s="203"/>
      <c r="H48" s="226"/>
    </row>
    <row r="49" spans="2:10" ht="19.899999999999999" customHeight="1">
      <c r="B49" s="229"/>
      <c r="C49" s="85">
        <v>1</v>
      </c>
      <c r="D49" s="200" t="s">
        <v>77</v>
      </c>
      <c r="E49" s="198" t="s">
        <v>77</v>
      </c>
      <c r="F49" s="198" t="s">
        <v>77</v>
      </c>
      <c r="G49" s="202" t="s">
        <v>76</v>
      </c>
      <c r="H49" s="217" t="s">
        <v>76</v>
      </c>
    </row>
    <row r="50" spans="2:10" ht="19.899999999999999" customHeight="1">
      <c r="B50" s="229"/>
      <c r="C50" s="86" t="s">
        <v>67</v>
      </c>
      <c r="D50" s="205"/>
      <c r="E50" s="199"/>
      <c r="F50" s="199"/>
      <c r="G50" s="216"/>
      <c r="H50" s="218"/>
    </row>
    <row r="53" spans="2:10" ht="17.149999999999999" customHeight="1"/>
    <row r="54" spans="2:10" ht="12.5">
      <c r="J54" s="11"/>
    </row>
    <row r="55" spans="2:10" ht="21" customHeight="1">
      <c r="J55" s="11"/>
    </row>
    <row r="56" spans="2:10" ht="13" customHeight="1">
      <c r="J56" s="11"/>
    </row>
    <row r="57" spans="2:10" ht="35.5" customHeight="1">
      <c r="J57" s="11"/>
    </row>
    <row r="58" spans="2:10" ht="12.5">
      <c r="J58" s="11"/>
    </row>
    <row r="59" spans="2:10" ht="41.5" customHeight="1">
      <c r="J59" s="11"/>
    </row>
    <row r="60" spans="2:10" ht="12.5">
      <c r="J60" s="11"/>
    </row>
    <row r="61" spans="2:10" ht="41.5" customHeight="1">
      <c r="J61" s="11"/>
    </row>
    <row r="62" spans="2:10" ht="13" customHeight="1"/>
  </sheetData>
  <sheetProtection algorithmName="SHA-512" hashValue="ExN9IT144w+Ubw23gJpocAyX6c7fDUX+3xM2YFgCJppAbPc3O69TXEkGEEzLm9Nii9lLbbnCnTz3nokP4xmtYg==" saltValue="MBs371Z8NbaPKeP4BHnyLg==" spinCount="100000" sheet="1" objects="1" scenarios="1"/>
  <protectedRanges>
    <protectedRange sqref="B38:H50" name="Range3"/>
    <protectedRange sqref="B26:F34" name="Range2"/>
    <protectedRange sqref="B8:H20" name="Range1"/>
  </protectedRanges>
  <mergeCells count="74">
    <mergeCell ref="B8:C8"/>
    <mergeCell ref="D26:E26"/>
    <mergeCell ref="B29:B34"/>
    <mergeCell ref="D17:D18"/>
    <mergeCell ref="D8:H8"/>
    <mergeCell ref="D11:D12"/>
    <mergeCell ref="E11:E12"/>
    <mergeCell ref="F11:F12"/>
    <mergeCell ref="G11:G12"/>
    <mergeCell ref="H11:H12"/>
    <mergeCell ref="D13:D14"/>
    <mergeCell ref="E13:E14"/>
    <mergeCell ref="F13:F14"/>
    <mergeCell ref="G13:G14"/>
    <mergeCell ref="B27:C28"/>
    <mergeCell ref="D31:D32"/>
    <mergeCell ref="H49:H50"/>
    <mergeCell ref="G49:G50"/>
    <mergeCell ref="B38:C38"/>
    <mergeCell ref="G43:G44"/>
    <mergeCell ref="B39:C40"/>
    <mergeCell ref="D38:H38"/>
    <mergeCell ref="H41:H42"/>
    <mergeCell ref="H43:H44"/>
    <mergeCell ref="B41:B50"/>
    <mergeCell ref="D41:D42"/>
    <mergeCell ref="E41:E42"/>
    <mergeCell ref="F41:F42"/>
    <mergeCell ref="G41:G42"/>
    <mergeCell ref="D45:D46"/>
    <mergeCell ref="H47:H48"/>
    <mergeCell ref="G47:G48"/>
    <mergeCell ref="H45:H46"/>
    <mergeCell ref="G45:G46"/>
    <mergeCell ref="E43:E44"/>
    <mergeCell ref="F43:F44"/>
    <mergeCell ref="F33:F34"/>
    <mergeCell ref="D33:D34"/>
    <mergeCell ref="E33:E34"/>
    <mergeCell ref="D43:D44"/>
    <mergeCell ref="B36:H36"/>
    <mergeCell ref="H17:H18"/>
    <mergeCell ref="E31:E32"/>
    <mergeCell ref="F31:F32"/>
    <mergeCell ref="H15:H16"/>
    <mergeCell ref="D29:D30"/>
    <mergeCell ref="E29:E30"/>
    <mergeCell ref="F29:F30"/>
    <mergeCell ref="B11:B20"/>
    <mergeCell ref="B23:H24"/>
    <mergeCell ref="B2:H2"/>
    <mergeCell ref="B3:H6"/>
    <mergeCell ref="B9:C10"/>
    <mergeCell ref="D19:D20"/>
    <mergeCell ref="E19:E20"/>
    <mergeCell ref="F19:F20"/>
    <mergeCell ref="G19:G20"/>
    <mergeCell ref="H19:H20"/>
    <mergeCell ref="E15:E16"/>
    <mergeCell ref="F15:F16"/>
    <mergeCell ref="G15:G16"/>
    <mergeCell ref="H13:H14"/>
    <mergeCell ref="D15:D16"/>
    <mergeCell ref="G17:G18"/>
    <mergeCell ref="E17:E18"/>
    <mergeCell ref="F17:F18"/>
    <mergeCell ref="F49:F50"/>
    <mergeCell ref="D47:D48"/>
    <mergeCell ref="E45:E46"/>
    <mergeCell ref="F45:F46"/>
    <mergeCell ref="E47:E48"/>
    <mergeCell ref="F47:F48"/>
    <mergeCell ref="D49:D50"/>
    <mergeCell ref="E49:E50"/>
  </mergeCells>
  <phoneticPr fontId="3" type="noConversion"/>
  <pageMargins left="0.75" right="0.75" top="1" bottom="0.75" header="0.5" footer="0.5"/>
  <pageSetup scale="41" orientation="portrait" r:id="rId1"/>
  <headerFooter alignWithMargins="0">
    <oddHeader>&amp;L&amp;G</oddHeader>
    <oddFooter>&amp;C©2008 KPMG International. KPMG International is a Swiss cooperative that performs no client services. Services are provided by member firms. All rights reserved.</oddFooter>
  </headerFooter>
  <rowBreaks count="1" manualBreakCount="1">
    <brk id="47" min="1" max="10" man="1"/>
  </rowBreaks>
  <customProperties>
    <customPr name="OrphanNamesChecke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A8273"/>
    <pageSetUpPr fitToPage="1"/>
  </sheetPr>
  <dimension ref="B1:V53"/>
  <sheetViews>
    <sheetView topLeftCell="A10" zoomScale="40" zoomScaleNormal="40" workbookViewId="0">
      <selection activeCell="Y13" sqref="Y13"/>
    </sheetView>
  </sheetViews>
  <sheetFormatPr defaultColWidth="9.1796875" defaultRowHeight="12.5"/>
  <cols>
    <col min="1" max="1" width="3.1796875" style="11" customWidth="1"/>
    <col min="2" max="2" width="15.54296875" style="17" bestFit="1" customWidth="1"/>
    <col min="3" max="3" width="18.7265625" style="11" customWidth="1"/>
    <col min="4" max="4" width="5.7265625" style="11" customWidth="1"/>
    <col min="5" max="5" width="19.54296875" style="11" bestFit="1" customWidth="1"/>
    <col min="6" max="6" width="23.54296875" style="11" customWidth="1"/>
    <col min="7" max="7" width="71.26953125" style="11" customWidth="1"/>
    <col min="8" max="8" width="15.54296875" style="14" customWidth="1"/>
    <col min="9" max="9" width="14.453125" style="14" customWidth="1"/>
    <col min="10" max="10" width="15.453125" style="14" customWidth="1"/>
    <col min="11" max="11" width="18" style="14" customWidth="1"/>
    <col min="12" max="12" width="11.81640625" style="14" hidden="1" customWidth="1"/>
    <col min="13" max="13" width="13.1796875" style="14" customWidth="1"/>
    <col min="14" max="14" width="19.81640625" style="11" customWidth="1"/>
    <col min="15" max="15" width="37.81640625" style="11" customWidth="1"/>
    <col min="16" max="16" width="23.54296875" style="11" customWidth="1"/>
    <col min="17" max="17" width="18.453125" style="14" customWidth="1"/>
    <col min="18" max="18" width="29.7265625" style="14" customWidth="1"/>
    <col min="19" max="19" width="7.81640625" style="27" hidden="1" customWidth="1"/>
    <col min="20" max="20" width="26.81640625" style="11" customWidth="1"/>
    <col min="21" max="21" width="9.1796875" style="11"/>
    <col min="22" max="22" width="18" style="11" customWidth="1"/>
    <col min="23" max="16384" width="9.1796875" style="11"/>
  </cols>
  <sheetData>
    <row r="1" spans="2:22">
      <c r="R1" s="11"/>
      <c r="S1" s="11"/>
    </row>
    <row r="2" spans="2:22" ht="50.25" customHeight="1">
      <c r="B2" s="246" t="s">
        <v>8</v>
      </c>
      <c r="C2" s="247"/>
      <c r="D2" s="247"/>
      <c r="E2" s="247"/>
      <c r="F2" s="247"/>
      <c r="G2" s="248"/>
      <c r="H2" s="52"/>
      <c r="K2" s="246" t="s">
        <v>78</v>
      </c>
      <c r="L2" s="247"/>
      <c r="M2" s="247"/>
      <c r="N2" s="247"/>
      <c r="O2" s="247"/>
      <c r="P2" s="247"/>
      <c r="Q2" s="247"/>
      <c r="R2" s="248"/>
      <c r="S2" s="57"/>
    </row>
    <row r="3" spans="2:22" ht="106.5" customHeight="1">
      <c r="B3" s="249" t="s">
        <v>79</v>
      </c>
      <c r="C3" s="250"/>
      <c r="D3" s="250"/>
      <c r="E3" s="250"/>
      <c r="F3" s="250"/>
      <c r="G3" s="251"/>
      <c r="H3" s="13"/>
      <c r="K3" s="249" t="s">
        <v>80</v>
      </c>
      <c r="L3" s="250"/>
      <c r="M3" s="250"/>
      <c r="N3" s="250"/>
      <c r="O3" s="250"/>
      <c r="P3" s="250"/>
      <c r="Q3" s="250"/>
      <c r="R3" s="251"/>
      <c r="S3" s="55"/>
    </row>
    <row r="4" spans="2:22" ht="14.25" customHeight="1">
      <c r="B4" s="254"/>
      <c r="C4" s="255"/>
      <c r="D4" s="255"/>
      <c r="E4" s="255"/>
      <c r="F4" s="255"/>
      <c r="G4" s="256"/>
      <c r="H4" s="13"/>
      <c r="K4" s="90" t="s">
        <v>81</v>
      </c>
      <c r="L4" s="91"/>
      <c r="M4" s="252"/>
      <c r="N4" s="252"/>
      <c r="O4" s="252"/>
      <c r="P4" s="252"/>
      <c r="Q4" s="252"/>
      <c r="R4" s="253"/>
      <c r="S4" s="56"/>
    </row>
    <row r="5" spans="2:22">
      <c r="I5" s="13"/>
      <c r="J5" s="13"/>
      <c r="K5" s="13"/>
      <c r="L5" s="13"/>
      <c r="M5" s="13"/>
      <c r="N5" s="13"/>
      <c r="O5" s="13"/>
      <c r="P5" s="13"/>
      <c r="Q5" s="13"/>
      <c r="S5" s="14"/>
    </row>
    <row r="6" spans="2:22" s="39" customFormat="1" ht="50.5" customHeight="1">
      <c r="B6" s="98" t="s">
        <v>82</v>
      </c>
      <c r="C6" s="99" t="s">
        <v>83</v>
      </c>
      <c r="D6" s="99" t="s">
        <v>84</v>
      </c>
      <c r="E6" s="142" t="s">
        <v>85</v>
      </c>
      <c r="F6" s="99" t="s">
        <v>86</v>
      </c>
      <c r="G6" s="99" t="s">
        <v>87</v>
      </c>
      <c r="H6" s="99" t="s">
        <v>88</v>
      </c>
      <c r="I6" s="99" t="s">
        <v>89</v>
      </c>
      <c r="J6" s="99" t="s">
        <v>90</v>
      </c>
      <c r="K6" s="99" t="s">
        <v>91</v>
      </c>
      <c r="L6" s="99" t="s">
        <v>92</v>
      </c>
      <c r="M6" s="99" t="s">
        <v>93</v>
      </c>
      <c r="N6" s="99" t="s">
        <v>94</v>
      </c>
      <c r="O6" s="99" t="s">
        <v>95</v>
      </c>
      <c r="P6" s="99" t="s">
        <v>96</v>
      </c>
      <c r="Q6" s="99" t="s">
        <v>97</v>
      </c>
      <c r="R6" s="99" t="s">
        <v>98</v>
      </c>
      <c r="S6" s="99" t="s">
        <v>99</v>
      </c>
      <c r="T6" s="100" t="s">
        <v>100</v>
      </c>
      <c r="V6" s="47"/>
    </row>
    <row r="7" spans="2:22" ht="120" customHeight="1">
      <c r="B7" s="126" t="s">
        <v>101</v>
      </c>
      <c r="C7" s="101" t="s">
        <v>31</v>
      </c>
      <c r="D7" s="102">
        <v>1</v>
      </c>
      <c r="E7" s="103" t="str">
        <f>D7&amp;" "&amp;C7</f>
        <v>1 Procurement</v>
      </c>
      <c r="F7" s="101" t="s">
        <v>102</v>
      </c>
      <c r="G7" s="104" t="s">
        <v>103</v>
      </c>
      <c r="H7" s="101" t="s">
        <v>104</v>
      </c>
      <c r="I7" s="101" t="s">
        <v>105</v>
      </c>
      <c r="J7" s="105" t="s">
        <v>106</v>
      </c>
      <c r="K7" s="101" t="s">
        <v>107</v>
      </c>
      <c r="L7" s="102">
        <f t="shared" ref="L7:L32" si="0">VALUE(LEFT(J7,1))</f>
        <v>3</v>
      </c>
      <c r="M7" s="106" t="s">
        <v>108</v>
      </c>
      <c r="N7" s="106" t="s">
        <v>109</v>
      </c>
      <c r="O7" s="106" t="s">
        <v>110</v>
      </c>
      <c r="P7" s="107">
        <v>45383</v>
      </c>
      <c r="Q7" s="107" t="s">
        <v>111</v>
      </c>
      <c r="R7" s="107" t="s">
        <v>112</v>
      </c>
      <c r="S7" s="108">
        <f>IF(VALUE(LEFT(T7,1))&gt;L7,"Review risk ratings",VALUE(LEFT(T7,1)))</f>
        <v>2</v>
      </c>
      <c r="T7" s="109" t="s">
        <v>113</v>
      </c>
      <c r="V7" s="46"/>
    </row>
    <row r="8" spans="2:22" ht="112.5">
      <c r="B8" s="127" t="s">
        <v>114</v>
      </c>
      <c r="C8" s="101" t="s">
        <v>31</v>
      </c>
      <c r="D8" s="102">
        <v>2</v>
      </c>
      <c r="E8" s="102" t="str">
        <f t="shared" ref="E8:E32" si="1">D8&amp;" "&amp;C8</f>
        <v>2 Procurement</v>
      </c>
      <c r="F8" s="106" t="s">
        <v>115</v>
      </c>
      <c r="G8" s="110" t="s">
        <v>116</v>
      </c>
      <c r="H8" s="101" t="s">
        <v>104</v>
      </c>
      <c r="I8" s="101" t="s">
        <v>117</v>
      </c>
      <c r="J8" s="105" t="s">
        <v>118</v>
      </c>
      <c r="K8" s="105"/>
      <c r="L8" s="102">
        <f t="shared" si="0"/>
        <v>2</v>
      </c>
      <c r="M8" s="102"/>
      <c r="N8" s="101"/>
      <c r="O8" s="101"/>
      <c r="P8" s="107">
        <v>45383</v>
      </c>
      <c r="Q8" s="111"/>
      <c r="R8" s="111"/>
      <c r="S8" s="108">
        <f t="shared" ref="S8:S32" si="2">VALUE(LEFT(T8,1))</f>
        <v>1</v>
      </c>
      <c r="T8" s="112" t="s">
        <v>119</v>
      </c>
    </row>
    <row r="9" spans="2:22" ht="72.75" customHeight="1">
      <c r="B9" s="127" t="s">
        <v>101</v>
      </c>
      <c r="C9" s="101" t="s">
        <v>31</v>
      </c>
      <c r="D9" s="102">
        <v>3</v>
      </c>
      <c r="E9" s="102" t="str">
        <f t="shared" si="1"/>
        <v>3 Procurement</v>
      </c>
      <c r="F9" s="106" t="s">
        <v>120</v>
      </c>
      <c r="G9" s="110" t="s">
        <v>121</v>
      </c>
      <c r="H9" s="101" t="s">
        <v>122</v>
      </c>
      <c r="I9" s="101" t="s">
        <v>105</v>
      </c>
      <c r="J9" s="105" t="s">
        <v>118</v>
      </c>
      <c r="K9" s="105"/>
      <c r="L9" s="102">
        <f t="shared" si="0"/>
        <v>2</v>
      </c>
      <c r="M9" s="102"/>
      <c r="N9" s="101"/>
      <c r="O9" s="101"/>
      <c r="P9" s="107">
        <v>45261</v>
      </c>
      <c r="Q9" s="111"/>
      <c r="R9" s="111"/>
      <c r="S9" s="108">
        <f t="shared" si="2"/>
        <v>1</v>
      </c>
      <c r="T9" s="112" t="s">
        <v>119</v>
      </c>
    </row>
    <row r="10" spans="2:22" ht="162" customHeight="1">
      <c r="B10" s="127" t="s">
        <v>101</v>
      </c>
      <c r="C10" s="101" t="s">
        <v>31</v>
      </c>
      <c r="D10" s="102">
        <v>4</v>
      </c>
      <c r="E10" s="102" t="str">
        <f t="shared" si="1"/>
        <v>4 Procurement</v>
      </c>
      <c r="F10" s="102" t="s">
        <v>123</v>
      </c>
      <c r="G10" s="110" t="s">
        <v>124</v>
      </c>
      <c r="H10" s="101" t="s">
        <v>104</v>
      </c>
      <c r="I10" s="101" t="s">
        <v>105</v>
      </c>
      <c r="J10" s="105" t="s">
        <v>106</v>
      </c>
      <c r="K10" s="105"/>
      <c r="L10" s="102">
        <f t="shared" si="0"/>
        <v>3</v>
      </c>
      <c r="M10" s="102"/>
      <c r="N10" s="101"/>
      <c r="O10" s="101"/>
      <c r="P10" s="107">
        <v>45261</v>
      </c>
      <c r="Q10" s="111"/>
      <c r="R10" s="111"/>
      <c r="S10" s="108">
        <f t="shared" si="2"/>
        <v>1</v>
      </c>
      <c r="T10" s="112" t="s">
        <v>119</v>
      </c>
    </row>
    <row r="11" spans="2:22" ht="87.5">
      <c r="B11" s="127" t="s">
        <v>125</v>
      </c>
      <c r="C11" s="101" t="s">
        <v>33</v>
      </c>
      <c r="D11" s="102">
        <v>5</v>
      </c>
      <c r="E11" s="102" t="str">
        <f t="shared" si="1"/>
        <v>5 Finance</v>
      </c>
      <c r="F11" s="106" t="s">
        <v>126</v>
      </c>
      <c r="G11" s="110" t="s">
        <v>127</v>
      </c>
      <c r="H11" s="101" t="s">
        <v>122</v>
      </c>
      <c r="I11" s="101" t="s">
        <v>128</v>
      </c>
      <c r="J11" s="138" t="s">
        <v>106</v>
      </c>
      <c r="K11" s="105"/>
      <c r="L11" s="102">
        <f t="shared" si="0"/>
        <v>3</v>
      </c>
      <c r="M11" s="102"/>
      <c r="N11" s="101"/>
      <c r="O11" s="101"/>
      <c r="P11" s="107">
        <v>45383</v>
      </c>
      <c r="Q11" s="111"/>
      <c r="R11" s="111"/>
      <c r="S11" s="108">
        <f t="shared" si="2"/>
        <v>2</v>
      </c>
      <c r="T11" s="112" t="s">
        <v>113</v>
      </c>
    </row>
    <row r="12" spans="2:22" ht="132" customHeight="1">
      <c r="B12" s="127" t="s">
        <v>125</v>
      </c>
      <c r="C12" s="101" t="s">
        <v>37</v>
      </c>
      <c r="D12" s="102">
        <v>6</v>
      </c>
      <c r="E12" s="102" t="str">
        <f t="shared" si="1"/>
        <v>6 Payroll</v>
      </c>
      <c r="F12" s="106" t="s">
        <v>129</v>
      </c>
      <c r="G12" s="110" t="s">
        <v>130</v>
      </c>
      <c r="H12" s="101" t="s">
        <v>104</v>
      </c>
      <c r="I12" s="101" t="s">
        <v>105</v>
      </c>
      <c r="J12" s="105" t="s">
        <v>106</v>
      </c>
      <c r="K12" s="105"/>
      <c r="L12" s="102">
        <f t="shared" si="0"/>
        <v>3</v>
      </c>
      <c r="M12" s="102"/>
      <c r="N12" s="101"/>
      <c r="O12" s="101"/>
      <c r="P12" s="107">
        <v>45383</v>
      </c>
      <c r="Q12" s="111"/>
      <c r="R12" s="111"/>
      <c r="S12" s="108">
        <f t="shared" si="2"/>
        <v>1</v>
      </c>
      <c r="T12" s="112" t="s">
        <v>119</v>
      </c>
    </row>
    <row r="13" spans="2:22" ht="161.5" customHeight="1">
      <c r="B13" s="127" t="s">
        <v>125</v>
      </c>
      <c r="C13" s="101" t="s">
        <v>37</v>
      </c>
      <c r="D13" s="102">
        <v>7</v>
      </c>
      <c r="E13" s="102" t="str">
        <f t="shared" si="1"/>
        <v>7 Payroll</v>
      </c>
      <c r="F13" s="106" t="s">
        <v>131</v>
      </c>
      <c r="G13" s="110" t="s">
        <v>132</v>
      </c>
      <c r="H13" s="101" t="s">
        <v>122</v>
      </c>
      <c r="I13" s="101" t="s">
        <v>105</v>
      </c>
      <c r="J13" s="105" t="s">
        <v>118</v>
      </c>
      <c r="K13" s="105"/>
      <c r="L13" s="102">
        <f t="shared" si="0"/>
        <v>2</v>
      </c>
      <c r="M13" s="102"/>
      <c r="N13" s="101"/>
      <c r="O13" s="101"/>
      <c r="P13" s="107">
        <v>45323</v>
      </c>
      <c r="Q13" s="111"/>
      <c r="R13" s="111"/>
      <c r="S13" s="108">
        <f t="shared" si="2"/>
        <v>2</v>
      </c>
      <c r="T13" s="112" t="s">
        <v>113</v>
      </c>
    </row>
    <row r="14" spans="2:22" ht="143.5" customHeight="1">
      <c r="B14" s="127" t="s">
        <v>125</v>
      </c>
      <c r="C14" s="101" t="s">
        <v>37</v>
      </c>
      <c r="D14" s="102">
        <v>8</v>
      </c>
      <c r="E14" s="102" t="str">
        <f t="shared" si="1"/>
        <v>8 Payroll</v>
      </c>
      <c r="F14" s="106" t="s">
        <v>133</v>
      </c>
      <c r="G14" s="110" t="s">
        <v>134</v>
      </c>
      <c r="H14" s="101" t="s">
        <v>104</v>
      </c>
      <c r="I14" s="101" t="s">
        <v>105</v>
      </c>
      <c r="J14" s="105" t="s">
        <v>106</v>
      </c>
      <c r="K14" s="105"/>
      <c r="L14" s="102">
        <f t="shared" si="0"/>
        <v>3</v>
      </c>
      <c r="M14" s="102"/>
      <c r="N14" s="101"/>
      <c r="O14" s="101"/>
      <c r="P14" s="107">
        <v>45323</v>
      </c>
      <c r="Q14" s="111"/>
      <c r="R14" s="111"/>
      <c r="S14" s="108">
        <f t="shared" si="2"/>
        <v>1</v>
      </c>
      <c r="T14" s="112" t="s">
        <v>119</v>
      </c>
    </row>
    <row r="15" spans="2:22" ht="106.5" customHeight="1">
      <c r="B15" s="127" t="s">
        <v>125</v>
      </c>
      <c r="C15" s="101" t="s">
        <v>37</v>
      </c>
      <c r="D15" s="102">
        <v>9</v>
      </c>
      <c r="E15" s="102" t="str">
        <f t="shared" si="1"/>
        <v>9 Payroll</v>
      </c>
      <c r="F15" s="106" t="s">
        <v>135</v>
      </c>
      <c r="G15" s="110" t="s">
        <v>136</v>
      </c>
      <c r="H15" s="101" t="s">
        <v>137</v>
      </c>
      <c r="I15" s="101" t="s">
        <v>105</v>
      </c>
      <c r="J15" s="105" t="s">
        <v>118</v>
      </c>
      <c r="K15" s="105"/>
      <c r="L15" s="102">
        <f t="shared" si="0"/>
        <v>2</v>
      </c>
      <c r="M15" s="102"/>
      <c r="N15" s="101"/>
      <c r="O15" s="101"/>
      <c r="P15" s="107">
        <v>45261</v>
      </c>
      <c r="Q15" s="111"/>
      <c r="R15" s="111"/>
      <c r="S15" s="108">
        <f t="shared" si="2"/>
        <v>1</v>
      </c>
      <c r="T15" s="112" t="s">
        <v>119</v>
      </c>
    </row>
    <row r="16" spans="2:22" ht="92.25" customHeight="1">
      <c r="B16" s="127" t="s">
        <v>125</v>
      </c>
      <c r="C16" s="101" t="s">
        <v>138</v>
      </c>
      <c r="D16" s="102">
        <v>10</v>
      </c>
      <c r="E16" s="102" t="str">
        <f t="shared" si="1"/>
        <v>10 Asset management</v>
      </c>
      <c r="F16" s="106" t="s">
        <v>139</v>
      </c>
      <c r="G16" s="110" t="s">
        <v>140</v>
      </c>
      <c r="H16" s="101" t="s">
        <v>122</v>
      </c>
      <c r="I16" s="101" t="s">
        <v>105</v>
      </c>
      <c r="J16" s="105" t="s">
        <v>118</v>
      </c>
      <c r="K16" s="105"/>
      <c r="L16" s="102">
        <f t="shared" si="0"/>
        <v>2</v>
      </c>
      <c r="M16" s="102"/>
      <c r="N16" s="101"/>
      <c r="O16" s="101"/>
      <c r="P16" s="107">
        <v>45261</v>
      </c>
      <c r="Q16" s="111"/>
      <c r="R16" s="111"/>
      <c r="S16" s="108">
        <f t="shared" si="2"/>
        <v>1</v>
      </c>
      <c r="T16" s="112" t="s">
        <v>119</v>
      </c>
    </row>
    <row r="17" spans="2:20" ht="86.25" customHeight="1">
      <c r="B17" s="127" t="s">
        <v>125</v>
      </c>
      <c r="C17" s="101" t="s">
        <v>138</v>
      </c>
      <c r="D17" s="102">
        <v>11</v>
      </c>
      <c r="E17" s="102" t="str">
        <f t="shared" si="1"/>
        <v>11 Asset management</v>
      </c>
      <c r="F17" s="106" t="s">
        <v>141</v>
      </c>
      <c r="G17" s="110" t="s">
        <v>142</v>
      </c>
      <c r="H17" s="101" t="s">
        <v>137</v>
      </c>
      <c r="I17" s="101" t="s">
        <v>105</v>
      </c>
      <c r="J17" s="105" t="s">
        <v>118</v>
      </c>
      <c r="K17" s="105"/>
      <c r="L17" s="102">
        <f t="shared" si="0"/>
        <v>2</v>
      </c>
      <c r="M17" s="102"/>
      <c r="N17" s="101"/>
      <c r="O17" s="101"/>
      <c r="P17" s="107">
        <v>45323</v>
      </c>
      <c r="Q17" s="111"/>
      <c r="R17" s="111"/>
      <c r="S17" s="108">
        <f t="shared" si="2"/>
        <v>2</v>
      </c>
      <c r="T17" s="112" t="s">
        <v>113</v>
      </c>
    </row>
    <row r="18" spans="2:20" ht="76.5" customHeight="1">
      <c r="B18" s="127" t="s">
        <v>143</v>
      </c>
      <c r="C18" s="101" t="s">
        <v>33</v>
      </c>
      <c r="D18" s="102">
        <v>12</v>
      </c>
      <c r="E18" s="102" t="str">
        <f t="shared" si="1"/>
        <v>12 Finance</v>
      </c>
      <c r="F18" s="106" t="s">
        <v>144</v>
      </c>
      <c r="G18" s="110" t="s">
        <v>145</v>
      </c>
      <c r="H18" s="101" t="s">
        <v>104</v>
      </c>
      <c r="I18" s="101" t="s">
        <v>105</v>
      </c>
      <c r="J18" s="105" t="s">
        <v>106</v>
      </c>
      <c r="K18" s="105"/>
      <c r="L18" s="102">
        <f t="shared" si="0"/>
        <v>3</v>
      </c>
      <c r="M18" s="102"/>
      <c r="N18" s="101"/>
      <c r="O18" s="101"/>
      <c r="P18" s="107">
        <v>45323</v>
      </c>
      <c r="Q18" s="111"/>
      <c r="R18" s="111"/>
      <c r="S18" s="108">
        <f t="shared" si="2"/>
        <v>1</v>
      </c>
      <c r="T18" s="112" t="s">
        <v>119</v>
      </c>
    </row>
    <row r="19" spans="2:20" ht="85.5" customHeight="1">
      <c r="B19" s="127" t="s">
        <v>101</v>
      </c>
      <c r="C19" s="101" t="s">
        <v>146</v>
      </c>
      <c r="D19" s="102">
        <v>13</v>
      </c>
      <c r="E19" s="102" t="str">
        <f t="shared" si="1"/>
        <v>13 Human resources</v>
      </c>
      <c r="F19" s="106" t="s">
        <v>147</v>
      </c>
      <c r="G19" s="110" t="s">
        <v>148</v>
      </c>
      <c r="H19" s="101" t="s">
        <v>104</v>
      </c>
      <c r="I19" s="101" t="s">
        <v>105</v>
      </c>
      <c r="J19" s="105" t="s">
        <v>106</v>
      </c>
      <c r="K19" s="105"/>
      <c r="L19" s="102">
        <f t="shared" si="0"/>
        <v>3</v>
      </c>
      <c r="M19" s="102"/>
      <c r="N19" s="101"/>
      <c r="O19" s="101"/>
      <c r="P19" s="107">
        <v>45413</v>
      </c>
      <c r="Q19" s="111"/>
      <c r="R19" s="111"/>
      <c r="S19" s="108">
        <f t="shared" si="2"/>
        <v>1</v>
      </c>
      <c r="T19" s="112" t="s">
        <v>119</v>
      </c>
    </row>
    <row r="20" spans="2:20" ht="93.75" customHeight="1">
      <c r="B20" s="127" t="s">
        <v>101</v>
      </c>
      <c r="C20" s="101" t="s">
        <v>146</v>
      </c>
      <c r="D20" s="102">
        <v>14</v>
      </c>
      <c r="E20" s="102" t="str">
        <f t="shared" si="1"/>
        <v>14 Human resources</v>
      </c>
      <c r="F20" s="106" t="s">
        <v>149</v>
      </c>
      <c r="G20" s="110" t="s">
        <v>150</v>
      </c>
      <c r="H20" s="101" t="s">
        <v>137</v>
      </c>
      <c r="I20" s="101" t="s">
        <v>128</v>
      </c>
      <c r="J20" s="105" t="s">
        <v>118</v>
      </c>
      <c r="K20" s="105"/>
      <c r="L20" s="102">
        <f t="shared" si="0"/>
        <v>2</v>
      </c>
      <c r="M20" s="102"/>
      <c r="N20" s="101"/>
      <c r="O20" s="101"/>
      <c r="P20" s="107">
        <v>45413</v>
      </c>
      <c r="Q20" s="111"/>
      <c r="R20" s="111"/>
      <c r="S20" s="108">
        <f t="shared" si="2"/>
        <v>2</v>
      </c>
      <c r="T20" s="112" t="s">
        <v>113</v>
      </c>
    </row>
    <row r="21" spans="2:20" ht="85.15" customHeight="1">
      <c r="B21" s="127" t="s">
        <v>41</v>
      </c>
      <c r="C21" s="101" t="s">
        <v>41</v>
      </c>
      <c r="D21" s="102">
        <v>15</v>
      </c>
      <c r="E21" s="102" t="str">
        <f t="shared" si="1"/>
        <v>15 Reporting</v>
      </c>
      <c r="F21" s="106" t="s">
        <v>151</v>
      </c>
      <c r="G21" s="110" t="s">
        <v>152</v>
      </c>
      <c r="H21" s="101" t="s">
        <v>104</v>
      </c>
      <c r="I21" s="101" t="s">
        <v>105</v>
      </c>
      <c r="J21" s="105" t="s">
        <v>106</v>
      </c>
      <c r="K21" s="105"/>
      <c r="L21" s="102">
        <f t="shared" si="0"/>
        <v>3</v>
      </c>
      <c r="M21" s="102"/>
      <c r="N21" s="101"/>
      <c r="O21" s="101"/>
      <c r="P21" s="107">
        <v>45413</v>
      </c>
      <c r="Q21" s="111"/>
      <c r="R21" s="111"/>
      <c r="S21" s="108">
        <f t="shared" si="2"/>
        <v>1</v>
      </c>
      <c r="T21" s="112" t="s">
        <v>119</v>
      </c>
    </row>
    <row r="22" spans="2:20" ht="79.5" customHeight="1">
      <c r="B22" s="127" t="s">
        <v>41</v>
      </c>
      <c r="C22" s="101" t="s">
        <v>41</v>
      </c>
      <c r="D22" s="102">
        <v>16</v>
      </c>
      <c r="E22" s="102" t="str">
        <f t="shared" si="1"/>
        <v>16 Reporting</v>
      </c>
      <c r="F22" s="106" t="s">
        <v>153</v>
      </c>
      <c r="G22" s="110" t="s">
        <v>154</v>
      </c>
      <c r="H22" s="101" t="s">
        <v>137</v>
      </c>
      <c r="I22" s="101" t="s">
        <v>105</v>
      </c>
      <c r="J22" s="105" t="s">
        <v>118</v>
      </c>
      <c r="K22" s="105"/>
      <c r="L22" s="102">
        <f t="shared" si="0"/>
        <v>2</v>
      </c>
      <c r="M22" s="102"/>
      <c r="N22" s="101"/>
      <c r="O22" s="101"/>
      <c r="P22" s="107">
        <v>45323</v>
      </c>
      <c r="Q22" s="111"/>
      <c r="R22" s="111"/>
      <c r="S22" s="108">
        <f t="shared" si="2"/>
        <v>1</v>
      </c>
      <c r="T22" s="112" t="s">
        <v>119</v>
      </c>
    </row>
    <row r="23" spans="2:20" ht="75">
      <c r="B23" s="127" t="s">
        <v>41</v>
      </c>
      <c r="C23" s="101" t="s">
        <v>41</v>
      </c>
      <c r="D23" s="102">
        <v>17</v>
      </c>
      <c r="E23" s="102" t="str">
        <f t="shared" si="1"/>
        <v>17 Reporting</v>
      </c>
      <c r="F23" s="106" t="s">
        <v>155</v>
      </c>
      <c r="G23" s="110" t="s">
        <v>156</v>
      </c>
      <c r="H23" s="101" t="s">
        <v>104</v>
      </c>
      <c r="I23" s="101" t="s">
        <v>105</v>
      </c>
      <c r="J23" s="105" t="s">
        <v>106</v>
      </c>
      <c r="K23" s="105"/>
      <c r="L23" s="102">
        <f t="shared" si="0"/>
        <v>3</v>
      </c>
      <c r="M23" s="102"/>
      <c r="N23" s="101"/>
      <c r="O23" s="101"/>
      <c r="P23" s="107">
        <v>45323</v>
      </c>
      <c r="Q23" s="111"/>
      <c r="R23" s="111"/>
      <c r="S23" s="108">
        <f t="shared" si="2"/>
        <v>3</v>
      </c>
      <c r="T23" s="112" t="s">
        <v>157</v>
      </c>
    </row>
    <row r="24" spans="2:20" s="16" customFormat="1" ht="69" customHeight="1">
      <c r="B24" s="127" t="s">
        <v>125</v>
      </c>
      <c r="C24" s="101" t="s">
        <v>33</v>
      </c>
      <c r="D24" s="102">
        <v>18</v>
      </c>
      <c r="E24" s="102" t="str">
        <f t="shared" si="1"/>
        <v>18 Finance</v>
      </c>
      <c r="F24" s="113" t="s">
        <v>158</v>
      </c>
      <c r="G24" s="110" t="s">
        <v>159</v>
      </c>
      <c r="H24" s="101" t="s">
        <v>137</v>
      </c>
      <c r="I24" s="101" t="s">
        <v>117</v>
      </c>
      <c r="J24" s="105" t="s">
        <v>160</v>
      </c>
      <c r="K24" s="105"/>
      <c r="L24" s="102">
        <f t="shared" si="0"/>
        <v>1</v>
      </c>
      <c r="M24" s="102"/>
      <c r="N24" s="101"/>
      <c r="O24" s="101"/>
      <c r="P24" s="107">
        <v>45413</v>
      </c>
      <c r="Q24" s="111"/>
      <c r="R24" s="111"/>
      <c r="S24" s="108">
        <f t="shared" si="2"/>
        <v>2</v>
      </c>
      <c r="T24" s="112" t="s">
        <v>113</v>
      </c>
    </row>
    <row r="25" spans="2:20" ht="87" customHeight="1">
      <c r="B25" s="127" t="s">
        <v>125</v>
      </c>
      <c r="C25" s="101" t="s">
        <v>146</v>
      </c>
      <c r="D25" s="102">
        <v>19</v>
      </c>
      <c r="E25" s="102" t="str">
        <f t="shared" si="1"/>
        <v>19 Human resources</v>
      </c>
      <c r="F25" s="106" t="s">
        <v>161</v>
      </c>
      <c r="G25" s="110" t="s">
        <v>162</v>
      </c>
      <c r="H25" s="101" t="s">
        <v>122</v>
      </c>
      <c r="I25" s="101" t="s">
        <v>105</v>
      </c>
      <c r="J25" s="105" t="s">
        <v>118</v>
      </c>
      <c r="K25" s="105"/>
      <c r="L25" s="102">
        <f t="shared" si="0"/>
        <v>2</v>
      </c>
      <c r="M25" s="102"/>
      <c r="N25" s="101"/>
      <c r="O25" s="101"/>
      <c r="P25" s="107">
        <v>45413</v>
      </c>
      <c r="Q25" s="111"/>
      <c r="R25" s="111"/>
      <c r="S25" s="108">
        <f t="shared" si="2"/>
        <v>2</v>
      </c>
      <c r="T25" s="112" t="s">
        <v>113</v>
      </c>
    </row>
    <row r="26" spans="2:20" ht="65.25" customHeight="1">
      <c r="B26" s="127" t="s">
        <v>125</v>
      </c>
      <c r="C26" s="101" t="s">
        <v>31</v>
      </c>
      <c r="D26" s="102">
        <v>20</v>
      </c>
      <c r="E26" s="102" t="str">
        <f t="shared" si="1"/>
        <v>20 Procurement</v>
      </c>
      <c r="F26" s="106" t="s">
        <v>163</v>
      </c>
      <c r="G26" s="110" t="s">
        <v>164</v>
      </c>
      <c r="H26" s="101" t="s">
        <v>122</v>
      </c>
      <c r="I26" s="101" t="s">
        <v>117</v>
      </c>
      <c r="J26" s="105" t="s">
        <v>118</v>
      </c>
      <c r="K26" s="105"/>
      <c r="L26" s="102">
        <f t="shared" si="0"/>
        <v>2</v>
      </c>
      <c r="M26" s="102"/>
      <c r="N26" s="101"/>
      <c r="O26" s="101"/>
      <c r="P26" s="107">
        <v>45444</v>
      </c>
      <c r="Q26" s="111"/>
      <c r="R26" s="111"/>
      <c r="S26" s="108">
        <f t="shared" si="2"/>
        <v>2</v>
      </c>
      <c r="T26" s="112" t="s">
        <v>113</v>
      </c>
    </row>
    <row r="27" spans="2:20" ht="65.25" customHeight="1">
      <c r="B27" s="127" t="s">
        <v>125</v>
      </c>
      <c r="C27" s="101" t="s">
        <v>33</v>
      </c>
      <c r="D27" s="102">
        <v>21</v>
      </c>
      <c r="E27" s="102" t="str">
        <f t="shared" si="1"/>
        <v>21 Finance</v>
      </c>
      <c r="F27" s="106" t="s">
        <v>165</v>
      </c>
      <c r="G27" s="110" t="s">
        <v>166</v>
      </c>
      <c r="H27" s="101" t="s">
        <v>167</v>
      </c>
      <c r="I27" s="101" t="s">
        <v>105</v>
      </c>
      <c r="J27" s="105" t="s">
        <v>160</v>
      </c>
      <c r="K27" s="105"/>
      <c r="L27" s="102">
        <f t="shared" si="0"/>
        <v>1</v>
      </c>
      <c r="M27" s="102"/>
      <c r="N27" s="101"/>
      <c r="O27" s="101"/>
      <c r="P27" s="107">
        <v>45444</v>
      </c>
      <c r="Q27" s="111"/>
      <c r="R27" s="111"/>
      <c r="S27" s="108">
        <f t="shared" si="2"/>
        <v>1</v>
      </c>
      <c r="T27" s="112" t="s">
        <v>119</v>
      </c>
    </row>
    <row r="28" spans="2:20" ht="88.5" customHeight="1">
      <c r="B28" s="127" t="s">
        <v>101</v>
      </c>
      <c r="C28" s="101" t="s">
        <v>33</v>
      </c>
      <c r="D28" s="102">
        <v>22</v>
      </c>
      <c r="E28" s="102" t="str">
        <f t="shared" si="1"/>
        <v>22 Finance</v>
      </c>
      <c r="F28" s="106" t="s">
        <v>168</v>
      </c>
      <c r="G28" s="110" t="s">
        <v>169</v>
      </c>
      <c r="H28" s="101" t="s">
        <v>104</v>
      </c>
      <c r="I28" s="101" t="s">
        <v>105</v>
      </c>
      <c r="J28" s="105" t="s">
        <v>106</v>
      </c>
      <c r="K28" s="105"/>
      <c r="L28" s="102">
        <f t="shared" si="0"/>
        <v>3</v>
      </c>
      <c r="M28" s="102"/>
      <c r="N28" s="101"/>
      <c r="O28" s="101"/>
      <c r="P28" s="107">
        <v>45444</v>
      </c>
      <c r="Q28" s="111"/>
      <c r="R28" s="111"/>
      <c r="S28" s="108">
        <f t="shared" si="2"/>
        <v>1</v>
      </c>
      <c r="T28" s="112" t="s">
        <v>119</v>
      </c>
    </row>
    <row r="29" spans="2:20" ht="84.75" customHeight="1">
      <c r="B29" s="127" t="s">
        <v>101</v>
      </c>
      <c r="C29" s="101" t="s">
        <v>146</v>
      </c>
      <c r="D29" s="102">
        <v>23</v>
      </c>
      <c r="E29" s="102" t="str">
        <f t="shared" si="1"/>
        <v>23 Human resources</v>
      </c>
      <c r="F29" s="106" t="s">
        <v>170</v>
      </c>
      <c r="G29" s="110" t="s">
        <v>171</v>
      </c>
      <c r="H29" s="101" t="s">
        <v>122</v>
      </c>
      <c r="I29" s="101" t="s">
        <v>172</v>
      </c>
      <c r="J29" s="105" t="s">
        <v>160</v>
      </c>
      <c r="K29" s="105"/>
      <c r="L29" s="102">
        <f t="shared" si="0"/>
        <v>1</v>
      </c>
      <c r="M29" s="102"/>
      <c r="N29" s="101"/>
      <c r="O29" s="101"/>
      <c r="P29" s="107">
        <v>45444</v>
      </c>
      <c r="Q29" s="111"/>
      <c r="R29" s="111"/>
      <c r="S29" s="108">
        <f t="shared" si="2"/>
        <v>1</v>
      </c>
      <c r="T29" s="112" t="s">
        <v>119</v>
      </c>
    </row>
    <row r="30" spans="2:20" ht="90.75" customHeight="1">
      <c r="B30" s="127" t="s">
        <v>101</v>
      </c>
      <c r="C30" s="101" t="s">
        <v>146</v>
      </c>
      <c r="D30" s="102">
        <v>24</v>
      </c>
      <c r="E30" s="102" t="str">
        <f t="shared" si="1"/>
        <v>24 Human resources</v>
      </c>
      <c r="F30" s="106" t="s">
        <v>173</v>
      </c>
      <c r="G30" s="110" t="s">
        <v>174</v>
      </c>
      <c r="H30" s="101" t="s">
        <v>122</v>
      </c>
      <c r="I30" s="101" t="s">
        <v>105</v>
      </c>
      <c r="J30" s="105" t="s">
        <v>118</v>
      </c>
      <c r="K30" s="105"/>
      <c r="L30" s="102">
        <f t="shared" si="0"/>
        <v>2</v>
      </c>
      <c r="M30" s="102"/>
      <c r="N30" s="101"/>
      <c r="O30" s="101"/>
      <c r="P30" s="107">
        <v>45444</v>
      </c>
      <c r="Q30" s="111"/>
      <c r="R30" s="111"/>
      <c r="S30" s="108">
        <f t="shared" si="2"/>
        <v>2</v>
      </c>
      <c r="T30" s="112" t="s">
        <v>113</v>
      </c>
    </row>
    <row r="31" spans="2:20" ht="79.5" customHeight="1">
      <c r="B31" s="127" t="s">
        <v>101</v>
      </c>
      <c r="C31" s="101" t="s">
        <v>146</v>
      </c>
      <c r="D31" s="102">
        <v>25</v>
      </c>
      <c r="E31" s="102" t="str">
        <f t="shared" si="1"/>
        <v>25 Human resources</v>
      </c>
      <c r="F31" s="106" t="s">
        <v>175</v>
      </c>
      <c r="G31" s="110" t="s">
        <v>176</v>
      </c>
      <c r="H31" s="101" t="s">
        <v>104</v>
      </c>
      <c r="I31" s="101" t="s">
        <v>105</v>
      </c>
      <c r="J31" s="105" t="s">
        <v>106</v>
      </c>
      <c r="K31" s="105"/>
      <c r="L31" s="102">
        <f t="shared" si="0"/>
        <v>3</v>
      </c>
      <c r="M31" s="102"/>
      <c r="N31" s="101"/>
      <c r="O31" s="101"/>
      <c r="P31" s="107">
        <v>45444</v>
      </c>
      <c r="Q31" s="111"/>
      <c r="R31" s="111"/>
      <c r="S31" s="108">
        <f t="shared" si="2"/>
        <v>2</v>
      </c>
      <c r="T31" s="112" t="s">
        <v>113</v>
      </c>
    </row>
    <row r="32" spans="2:20" ht="75" customHeight="1">
      <c r="B32" s="127" t="s">
        <v>101</v>
      </c>
      <c r="C32" s="101" t="s">
        <v>177</v>
      </c>
      <c r="D32" s="102">
        <v>26</v>
      </c>
      <c r="E32" s="102" t="str">
        <f t="shared" si="1"/>
        <v>26 Information security/storage</v>
      </c>
      <c r="F32" s="106" t="s">
        <v>178</v>
      </c>
      <c r="G32" s="110" t="s">
        <v>179</v>
      </c>
      <c r="H32" s="101" t="s">
        <v>122</v>
      </c>
      <c r="I32" s="101" t="s">
        <v>117</v>
      </c>
      <c r="J32" s="105" t="s">
        <v>118</v>
      </c>
      <c r="K32" s="105"/>
      <c r="L32" s="102">
        <f t="shared" si="0"/>
        <v>2</v>
      </c>
      <c r="M32" s="102"/>
      <c r="N32" s="101"/>
      <c r="O32" s="101"/>
      <c r="P32" s="107">
        <v>45444</v>
      </c>
      <c r="Q32" s="111"/>
      <c r="R32" s="111"/>
      <c r="S32" s="108">
        <f t="shared" si="2"/>
        <v>1</v>
      </c>
      <c r="T32" s="112" t="s">
        <v>119</v>
      </c>
    </row>
    <row r="33" spans="2:20" ht="62.5">
      <c r="B33" s="127" t="s">
        <v>101</v>
      </c>
      <c r="C33" s="101" t="s">
        <v>177</v>
      </c>
      <c r="D33" s="102">
        <v>27</v>
      </c>
      <c r="E33" s="102" t="str">
        <f>D33&amp;" "&amp;C33</f>
        <v>27 Information security/storage</v>
      </c>
      <c r="F33" s="106" t="s">
        <v>180</v>
      </c>
      <c r="G33" s="110" t="s">
        <v>181</v>
      </c>
      <c r="H33" s="101" t="s">
        <v>104</v>
      </c>
      <c r="I33" s="101" t="s">
        <v>117</v>
      </c>
      <c r="J33" s="105" t="s">
        <v>118</v>
      </c>
      <c r="K33" s="105"/>
      <c r="L33" s="102">
        <f>VALUE(LEFT(J33,1))</f>
        <v>2</v>
      </c>
      <c r="M33" s="102"/>
      <c r="N33" s="101"/>
      <c r="O33" s="101"/>
      <c r="P33" s="107">
        <v>45444</v>
      </c>
      <c r="Q33" s="111"/>
      <c r="R33" s="111"/>
      <c r="S33" s="108">
        <f>VALUE(LEFT(T33,1))</f>
        <v>3</v>
      </c>
      <c r="T33" s="112" t="s">
        <v>157</v>
      </c>
    </row>
    <row r="34" spans="2:20">
      <c r="C34" s="14"/>
      <c r="H34" s="11"/>
      <c r="I34" s="11"/>
      <c r="N34" s="27"/>
      <c r="Q34" s="11"/>
      <c r="R34" s="11"/>
      <c r="S34" s="11"/>
      <c r="T34" s="14"/>
    </row>
    <row r="35" spans="2:20">
      <c r="C35" s="14"/>
      <c r="H35" s="11"/>
      <c r="I35" s="11"/>
      <c r="N35" s="27"/>
      <c r="Q35" s="11"/>
      <c r="R35" s="11"/>
      <c r="S35" s="11"/>
      <c r="T35" s="14"/>
    </row>
    <row r="36" spans="2:20">
      <c r="C36" s="14"/>
      <c r="H36" s="11"/>
      <c r="I36" s="11"/>
      <c r="N36" s="27"/>
      <c r="Q36" s="11"/>
      <c r="R36" s="11"/>
      <c r="S36" s="11"/>
      <c r="T36" s="14"/>
    </row>
    <row r="37" spans="2:20">
      <c r="C37" s="14"/>
      <c r="H37" s="11"/>
      <c r="I37" s="11"/>
      <c r="N37" s="27"/>
      <c r="Q37" s="11"/>
      <c r="R37" s="11"/>
      <c r="S37" s="11"/>
      <c r="T37" s="14"/>
    </row>
    <row r="38" spans="2:20">
      <c r="C38" s="14"/>
      <c r="H38" s="11"/>
      <c r="I38" s="11"/>
      <c r="N38" s="27"/>
      <c r="Q38" s="11"/>
      <c r="R38" s="11"/>
      <c r="S38" s="11"/>
      <c r="T38" s="14"/>
    </row>
    <row r="39" spans="2:20">
      <c r="C39" s="14"/>
      <c r="G39" s="14"/>
      <c r="H39" s="27"/>
      <c r="I39" s="11"/>
      <c r="J39" s="11"/>
      <c r="K39" s="11"/>
      <c r="L39" s="11"/>
      <c r="M39" s="11"/>
      <c r="Q39" s="11"/>
      <c r="R39" s="11"/>
      <c r="S39" s="11"/>
    </row>
    <row r="40" spans="2:20">
      <c r="C40" s="14"/>
      <c r="D40" s="37"/>
      <c r="G40" s="14"/>
      <c r="H40" s="27"/>
      <c r="I40" s="11"/>
      <c r="J40" s="11"/>
      <c r="K40" s="11"/>
      <c r="L40" s="11"/>
      <c r="M40" s="11"/>
      <c r="Q40" s="11"/>
      <c r="R40" s="11"/>
      <c r="S40" s="11"/>
    </row>
    <row r="41" spans="2:20">
      <c r="C41" s="14"/>
      <c r="D41" s="37"/>
      <c r="G41" s="14"/>
      <c r="H41" s="27"/>
      <c r="I41" s="11"/>
      <c r="J41" s="11"/>
      <c r="K41" s="11"/>
      <c r="L41" s="11"/>
      <c r="M41" s="11"/>
      <c r="Q41" s="11"/>
      <c r="R41" s="11"/>
      <c r="S41" s="11"/>
    </row>
    <row r="42" spans="2:20">
      <c r="D42" s="37"/>
      <c r="H42" s="11"/>
      <c r="I42" s="11"/>
      <c r="N42" s="27"/>
      <c r="Q42" s="11"/>
      <c r="R42" s="11"/>
      <c r="S42" s="11"/>
      <c r="T42" s="14"/>
    </row>
    <row r="43" spans="2:20">
      <c r="D43" s="37"/>
      <c r="F43" s="14"/>
      <c r="H43" s="11"/>
      <c r="I43" s="11"/>
      <c r="N43" s="27"/>
      <c r="Q43" s="11"/>
      <c r="R43" s="11"/>
      <c r="S43" s="11"/>
      <c r="T43" s="14"/>
    </row>
    <row r="44" spans="2:20">
      <c r="D44" s="37"/>
      <c r="F44" s="14"/>
      <c r="H44" s="11"/>
      <c r="I44" s="11"/>
      <c r="N44" s="27"/>
      <c r="Q44" s="11"/>
      <c r="R44" s="11"/>
      <c r="S44" s="11"/>
      <c r="T44" s="14"/>
    </row>
    <row r="45" spans="2:20">
      <c r="D45" s="37"/>
      <c r="F45" s="14"/>
      <c r="H45" s="11"/>
      <c r="I45" s="11"/>
      <c r="N45" s="27"/>
      <c r="Q45" s="11"/>
      <c r="R45" s="11"/>
      <c r="S45" s="11"/>
      <c r="T45" s="14"/>
    </row>
    <row r="46" spans="2:20">
      <c r="D46" s="37"/>
      <c r="F46" s="14"/>
      <c r="H46" s="11"/>
      <c r="I46" s="11"/>
      <c r="N46" s="27"/>
      <c r="Q46" s="11"/>
      <c r="R46" s="11"/>
      <c r="S46" s="11"/>
      <c r="T46" s="14"/>
    </row>
    <row r="47" spans="2:20">
      <c r="D47" s="37"/>
      <c r="F47" s="14"/>
      <c r="H47" s="11"/>
      <c r="I47" s="11"/>
      <c r="N47" s="27"/>
      <c r="Q47" s="11"/>
      <c r="R47" s="11"/>
      <c r="S47" s="11"/>
      <c r="T47" s="14"/>
    </row>
    <row r="48" spans="2:20">
      <c r="D48" s="14"/>
      <c r="E48" s="14"/>
      <c r="F48" s="14"/>
      <c r="H48" s="11"/>
      <c r="I48" s="11"/>
      <c r="N48" s="27"/>
      <c r="Q48" s="11"/>
      <c r="R48" s="11"/>
      <c r="S48" s="11"/>
      <c r="T48" s="14"/>
    </row>
    <row r="49" spans="4:20">
      <c r="D49" s="14"/>
      <c r="E49" s="14"/>
      <c r="F49" s="14"/>
      <c r="H49" s="11"/>
      <c r="I49" s="11"/>
      <c r="N49" s="27"/>
      <c r="Q49" s="11"/>
      <c r="R49" s="11"/>
      <c r="S49" s="11"/>
      <c r="T49" s="14"/>
    </row>
    <row r="50" spans="4:20">
      <c r="D50" s="14"/>
      <c r="E50" s="14"/>
      <c r="F50" s="14"/>
      <c r="H50" s="11"/>
      <c r="I50" s="11"/>
      <c r="N50" s="27"/>
      <c r="Q50" s="11"/>
      <c r="R50" s="11"/>
      <c r="S50" s="11"/>
      <c r="T50" s="14"/>
    </row>
    <row r="51" spans="4:20">
      <c r="D51" s="14"/>
      <c r="E51" s="14"/>
      <c r="F51" s="14"/>
      <c r="H51" s="11"/>
      <c r="I51" s="11"/>
      <c r="N51" s="27"/>
      <c r="Q51" s="11"/>
      <c r="R51" s="11"/>
      <c r="S51" s="11"/>
      <c r="T51" s="14"/>
    </row>
    <row r="52" spans="4:20">
      <c r="D52" s="14"/>
      <c r="E52" s="14"/>
      <c r="F52" s="14"/>
      <c r="H52" s="11"/>
      <c r="I52" s="11"/>
      <c r="N52" s="27"/>
      <c r="Q52" s="11"/>
      <c r="R52" s="11"/>
      <c r="S52" s="11"/>
      <c r="T52" s="14"/>
    </row>
    <row r="53" spans="4:20">
      <c r="D53" s="14"/>
      <c r="E53" s="14"/>
      <c r="F53" s="14"/>
      <c r="H53" s="11"/>
      <c r="I53" s="11"/>
      <c r="N53" s="27"/>
      <c r="Q53" s="11"/>
      <c r="R53" s="11"/>
      <c r="S53" s="11"/>
      <c r="T53" s="14"/>
    </row>
  </sheetData>
  <sheetProtection algorithmName="SHA-512" hashValue="5QEOAiv0w1oNHWwIr2aziV5sIMLP73AGsjSXRW0vcUdjz7oULZLIZ1ESpbNrsYFWG9D1O5e37auaNTFs7L6kbQ==" saltValue="sRyKGYS46cbbqJMgP2IDbQ==" spinCount="100000" sheet="1" objects="1" scenarios="1" insertRows="0"/>
  <protectedRanges>
    <protectedRange sqref="B34:T697" name="Range2"/>
    <protectedRange sqref="B7:T33" name="Range1"/>
  </protectedRanges>
  <mergeCells count="5">
    <mergeCell ref="K2:R2"/>
    <mergeCell ref="K3:R3"/>
    <mergeCell ref="M4:R4"/>
    <mergeCell ref="B3:G4"/>
    <mergeCell ref="B2:G2"/>
  </mergeCells>
  <conditionalFormatting sqref="J7">
    <cfRule type="containsText" dxfId="23" priority="333" operator="containsText" text="Low">
      <formula>NOT(ISERROR(SEARCH("Low",J7)))</formula>
    </cfRule>
    <cfRule type="containsText" dxfId="22" priority="334" operator="containsText" text="Medium">
      <formula>NOT(ISERROR(SEARCH("Medium",J7)))</formula>
    </cfRule>
    <cfRule type="containsText" dxfId="21" priority="335" operator="containsText" text="High">
      <formula>NOT(ISERROR(SEARCH("High",J7)))</formula>
    </cfRule>
    <cfRule type="containsText" dxfId="20" priority="336" operator="containsText" text="Extreme">
      <formula>NOT(ISERROR(SEARCH("Extreme",J7)))</formula>
    </cfRule>
  </conditionalFormatting>
  <conditionalFormatting sqref="J8:K33">
    <cfRule type="containsText" dxfId="19" priority="29" operator="containsText" text="Low">
      <formula>NOT(ISERROR(SEARCH("Low",J8)))</formula>
    </cfRule>
    <cfRule type="containsText" dxfId="18" priority="30" operator="containsText" text="Medium">
      <formula>NOT(ISERROR(SEARCH("Medium",J8)))</formula>
    </cfRule>
    <cfRule type="containsText" dxfId="17" priority="31" operator="containsText" text="High">
      <formula>NOT(ISERROR(SEARCH("High",J8)))</formula>
    </cfRule>
    <cfRule type="containsText" dxfId="16" priority="32" operator="containsText" text="Extreme">
      <formula>NOT(ISERROR(SEARCH("Extreme",J8)))</formula>
    </cfRule>
  </conditionalFormatting>
  <conditionalFormatting sqref="T7:T33">
    <cfRule type="containsText" dxfId="15" priority="1" operator="containsText" text="Low">
      <formula>NOT(ISERROR(SEARCH("Low",T7)))</formula>
    </cfRule>
    <cfRule type="containsText" dxfId="14" priority="2" operator="containsText" text="Medium">
      <formula>NOT(ISERROR(SEARCH("Medium",T7)))</formula>
    </cfRule>
    <cfRule type="containsText" dxfId="13" priority="3" operator="containsText" text="High">
      <formula>NOT(ISERROR(SEARCH("High",T7)))</formula>
    </cfRule>
    <cfRule type="containsText" dxfId="12" priority="4" operator="containsText" text="Extreme">
      <formula>NOT(ISERROR(SEARCH("Extreme",T7)))</formula>
    </cfRule>
  </conditionalFormatting>
  <hyperlinks>
    <hyperlink ref="K4" location="'Review controls'!A1" display="Review controls" xr:uid="{00000000-0004-0000-0300-000000000000}"/>
  </hyperlinks>
  <pageMargins left="0.75" right="0.75" top="1" bottom="0.75" header="0.5" footer="0.5"/>
  <pageSetup scale="21" orientation="portrait" r:id="rId1"/>
  <headerFooter alignWithMargins="0">
    <oddHeader>&amp;L&amp;G</oddHeader>
    <oddFooter>&amp;C©2008 KPMG International. KPMG International is a Swiss cooperative that performs no client services. Services are provided by member firms. All rights reserved.</oddFooter>
  </headerFooter>
  <customProperties>
    <customPr name="OrphanNamesChecked" r:id="rId2"/>
  </customProperties>
  <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'Drop down box listings'!$A$8:$A$12</xm:f>
          </x14:formula1>
          <xm:sqref>I7:I32 I33</xm:sqref>
        </x14:dataValidation>
        <x14:dataValidation type="list" allowBlank="1" showInputMessage="1" showErrorMessage="1" xr:uid="{00000000-0002-0000-0300-000001000000}">
          <x14:formula1>
            <xm:f>'Drop down box listings'!$A$15:$A$19</xm:f>
          </x14:formula1>
          <xm:sqref>H7:H32 H33</xm:sqref>
        </x14:dataValidation>
        <x14:dataValidation type="list" allowBlank="1" showInputMessage="1" showErrorMessage="1" xr:uid="{00000000-0002-0000-0300-000002000000}">
          <x14:formula1>
            <xm:f>'Drop down box listings'!$A$22:$A$25</xm:f>
          </x14:formula1>
          <xm:sqref>J7:J32 K8:K32 J33:K33</xm:sqref>
        </x14:dataValidation>
        <x14:dataValidation type="list" allowBlank="1" showInputMessage="1" showErrorMessage="1" xr:uid="{00000000-0002-0000-0300-000003000000}">
          <x14:formula1>
            <xm:f>'Drop down box listings'!$A$2:$A$5</xm:f>
          </x14:formula1>
          <xm:sqref>T7:T32 T33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A8273"/>
    <pageSetUpPr fitToPage="1"/>
  </sheetPr>
  <dimension ref="B2:P12"/>
  <sheetViews>
    <sheetView zoomScale="62" zoomScaleNormal="62" workbookViewId="0">
      <selection activeCell="A10" sqref="A10:XFD10"/>
    </sheetView>
  </sheetViews>
  <sheetFormatPr defaultColWidth="9.1796875" defaultRowHeight="12.5"/>
  <cols>
    <col min="1" max="1" width="1.26953125" style="11" customWidth="1"/>
    <col min="2" max="2" width="13.453125" style="11" customWidth="1"/>
    <col min="3" max="3" width="13.7265625" style="11" customWidth="1"/>
    <col min="4" max="4" width="53.453125" style="11" customWidth="1"/>
    <col min="5" max="5" width="18.26953125" style="11" customWidth="1"/>
    <col min="6" max="6" width="16.54296875" style="11" customWidth="1"/>
    <col min="7" max="7" width="15" style="11" customWidth="1"/>
    <col min="8" max="8" width="28.7265625" style="14" customWidth="1"/>
    <col min="9" max="9" width="16.1796875" style="11" customWidth="1"/>
    <col min="10" max="10" width="17.26953125" style="11" customWidth="1"/>
    <col min="11" max="11" width="12" style="14" customWidth="1"/>
    <col min="12" max="12" width="21.1796875" style="17" customWidth="1"/>
    <col min="13" max="13" width="17.54296875" style="11" customWidth="1"/>
    <col min="14" max="14" width="19" style="11" customWidth="1"/>
    <col min="15" max="15" width="17.1796875" style="14" customWidth="1"/>
    <col min="16" max="16" width="36.54296875" style="14" customWidth="1"/>
    <col min="17" max="17" width="58" style="11" customWidth="1"/>
    <col min="18" max="18" width="20.7265625" style="11" customWidth="1"/>
    <col min="19" max="19" width="44" style="11" customWidth="1"/>
    <col min="20" max="16384" width="9.1796875" style="11"/>
  </cols>
  <sheetData>
    <row r="2" spans="2:16" ht="50.25" customHeight="1">
      <c r="B2" s="246" t="s">
        <v>182</v>
      </c>
      <c r="C2" s="247"/>
      <c r="D2" s="247"/>
      <c r="E2" s="247"/>
      <c r="F2" s="247"/>
      <c r="G2" s="247"/>
      <c r="H2" s="247"/>
      <c r="I2" s="247"/>
      <c r="J2" s="247"/>
      <c r="K2" s="247"/>
      <c r="L2" s="248"/>
      <c r="M2" s="14"/>
      <c r="N2" s="14"/>
      <c r="O2" s="11"/>
      <c r="P2" s="11"/>
    </row>
    <row r="3" spans="2:16" s="37" customFormat="1" ht="114.65" customHeight="1">
      <c r="B3" s="249" t="s">
        <v>183</v>
      </c>
      <c r="C3" s="250"/>
      <c r="D3" s="250"/>
      <c r="E3" s="250"/>
      <c r="F3" s="250"/>
      <c r="G3" s="250"/>
      <c r="H3" s="250"/>
      <c r="I3" s="250"/>
      <c r="J3" s="250"/>
      <c r="K3" s="250"/>
      <c r="L3" s="251"/>
    </row>
    <row r="4" spans="2:16" s="37" customFormat="1" ht="114.65" customHeight="1">
      <c r="B4" s="249"/>
      <c r="C4" s="250"/>
      <c r="D4" s="250"/>
      <c r="E4" s="250"/>
      <c r="F4" s="250"/>
      <c r="G4" s="250"/>
      <c r="H4" s="250"/>
      <c r="I4" s="250"/>
      <c r="J4" s="250"/>
      <c r="K4" s="250"/>
      <c r="L4" s="251"/>
    </row>
    <row r="5" spans="2:16" s="37" customFormat="1" ht="132" customHeight="1">
      <c r="B5" s="249"/>
      <c r="C5" s="250"/>
      <c r="D5" s="250"/>
      <c r="E5" s="250"/>
      <c r="F5" s="250"/>
      <c r="G5" s="250"/>
      <c r="H5" s="250"/>
      <c r="I5" s="250"/>
      <c r="J5" s="250"/>
      <c r="K5" s="250"/>
      <c r="L5" s="251"/>
    </row>
    <row r="6" spans="2:16" s="37" customFormat="1" ht="51" customHeight="1">
      <c r="B6" s="254"/>
      <c r="C6" s="255"/>
      <c r="D6" s="255"/>
      <c r="E6" s="255"/>
      <c r="F6" s="255"/>
      <c r="G6" s="255"/>
      <c r="H6" s="255"/>
      <c r="I6" s="255"/>
      <c r="J6" s="255"/>
      <c r="K6" s="255"/>
      <c r="L6" s="256"/>
    </row>
    <row r="8" spans="2:16" ht="45.75" customHeight="1">
      <c r="B8" s="82" t="s">
        <v>83</v>
      </c>
      <c r="C8" s="82" t="s">
        <v>184</v>
      </c>
      <c r="D8" s="82" t="s">
        <v>185</v>
      </c>
      <c r="E8" s="82" t="s">
        <v>88</v>
      </c>
      <c r="F8" s="82" t="s">
        <v>186</v>
      </c>
      <c r="G8" s="82" t="s">
        <v>187</v>
      </c>
      <c r="H8" s="82" t="s">
        <v>188</v>
      </c>
      <c r="I8" s="82" t="s">
        <v>189</v>
      </c>
      <c r="J8" s="82" t="s">
        <v>190</v>
      </c>
      <c r="K8" s="82" t="s">
        <v>191</v>
      </c>
      <c r="L8" s="82" t="s">
        <v>192</v>
      </c>
      <c r="O8" s="11"/>
      <c r="P8" s="11"/>
    </row>
    <row r="9" spans="2:16" ht="96" customHeight="1">
      <c r="B9" s="128" t="str">
        <f>'Steps 3 &amp; 4 – risks &amp; controls'!C7</f>
        <v>Procurement</v>
      </c>
      <c r="C9" s="95" t="str">
        <f>TEXT('Steps 3 &amp; 4 – risks &amp; controls'!E7,"")</f>
        <v>1 Procurement</v>
      </c>
      <c r="D9" s="96" t="str">
        <f>'Steps 3 &amp; 4 – risks &amp; controls'!R7</f>
        <v>Residual risk that employees:
• split purchases to levels below delegation to avoid the procurement team's oversight 
• seek inappropriate exemptions to the tendering processes for purchases.</v>
      </c>
      <c r="E9" s="94" t="s">
        <v>104</v>
      </c>
      <c r="F9" s="94" t="s">
        <v>117</v>
      </c>
      <c r="G9" s="94" t="s">
        <v>118</v>
      </c>
      <c r="H9" s="95" t="s">
        <v>193</v>
      </c>
      <c r="I9" s="95" t="s">
        <v>194</v>
      </c>
      <c r="J9" s="114">
        <v>43101</v>
      </c>
      <c r="K9" s="114">
        <v>43190</v>
      </c>
      <c r="L9" s="139" t="s">
        <v>195</v>
      </c>
      <c r="O9" s="11"/>
      <c r="P9" s="11"/>
    </row>
    <row r="10" spans="2:16" ht="32.25" customHeight="1">
      <c r="B10" s="128"/>
      <c r="C10" s="95"/>
      <c r="D10" s="95"/>
      <c r="E10" s="94"/>
      <c r="F10" s="94"/>
      <c r="G10" s="94"/>
      <c r="H10" s="92"/>
      <c r="I10" s="115"/>
      <c r="J10" s="116"/>
      <c r="K10" s="116"/>
      <c r="L10" s="116"/>
      <c r="O10" s="11"/>
      <c r="P10" s="11"/>
    </row>
    <row r="11" spans="2:16">
      <c r="G11" s="14"/>
      <c r="H11" s="11"/>
      <c r="I11" s="14"/>
      <c r="J11" s="14"/>
      <c r="K11" s="17"/>
      <c r="L11" s="11"/>
      <c r="N11" s="14"/>
      <c r="P11" s="11"/>
    </row>
    <row r="12" spans="2:16">
      <c r="G12" s="14"/>
      <c r="H12" s="11"/>
      <c r="I12" s="14"/>
      <c r="J12" s="14"/>
      <c r="K12" s="17"/>
      <c r="L12" s="11"/>
      <c r="N12" s="14"/>
      <c r="P12" s="11"/>
    </row>
  </sheetData>
  <sheetProtection algorithmName="SHA-512" hashValue="6bLtGMO2hO98lB/4JhAS3w/l8pMjH9E2GJXwQc8H4WiysbJCCDVqRVdeFdaX+Y7ItlJd5P22iiVC4OZilpgVbA==" saltValue="QXX6/GwzjKzyeZCrWfWfdg==" spinCount="100000" sheet="1" objects="1" scenarios="1" insertRows="0"/>
  <protectedRanges>
    <protectedRange sqref="B9:L602" name="Range1"/>
  </protectedRanges>
  <mergeCells count="2">
    <mergeCell ref="B2:L2"/>
    <mergeCell ref="B3:L6"/>
  </mergeCells>
  <phoneticPr fontId="3" type="noConversion"/>
  <conditionalFormatting sqref="G9:G10">
    <cfRule type="containsText" dxfId="11" priority="5" operator="containsText" text="Low">
      <formula>NOT(ISERROR(SEARCH("Low",G9)))</formula>
    </cfRule>
    <cfRule type="containsText" dxfId="10" priority="6" operator="containsText" text="Medium">
      <formula>NOT(ISERROR(SEARCH("Medium",G9)))</formula>
    </cfRule>
    <cfRule type="containsText" dxfId="9" priority="7" operator="containsText" text="High">
      <formula>NOT(ISERROR(SEARCH("High",G9)))</formula>
    </cfRule>
    <cfRule type="containsText" dxfId="8" priority="8" operator="containsText" text="Extreme">
      <formula>NOT(ISERROR(SEARCH("Extreme",G9)))</formula>
    </cfRule>
  </conditionalFormatting>
  <pageMargins left="0.75" right="0.75" top="1" bottom="0.75" header="0.5" footer="0.5"/>
  <pageSetup scale="83" orientation="portrait" r:id="rId1"/>
  <headerFooter alignWithMargins="0">
    <oddHeader>&amp;L&amp;G</oddHeader>
    <oddFooter>&amp;C©2008 KPMG International. KPMG International is a Swiss cooperative that performs no client services. Services are provided by member firms. All rights reserved.</oddFooter>
  </headerFooter>
  <customProperties>
    <customPr name="OrphanNamesChecked" r:id="rId2"/>
  </customProperties>
  <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'Drop down box listings'!$A$22:$A$25</xm:f>
          </x14:formula1>
          <xm:sqref>G9:G10</xm:sqref>
        </x14:dataValidation>
        <x14:dataValidation type="list" allowBlank="1" showInputMessage="1" showErrorMessage="1" xr:uid="{00000000-0002-0000-0400-000001000000}">
          <x14:formula1>
            <xm:f>'Drop down box listings'!$A$8:$A$12</xm:f>
          </x14:formula1>
          <xm:sqref>F9:F10</xm:sqref>
        </x14:dataValidation>
        <x14:dataValidation type="list" allowBlank="1" showInputMessage="1" showErrorMessage="1" xr:uid="{00000000-0002-0000-0400-000002000000}">
          <x14:formula1>
            <xm:f>'Drop down box listings'!$A$15:$A$19</xm:f>
          </x14:formula1>
          <xm:sqref>E9:E10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CF91"/>
  </sheetPr>
  <dimension ref="B2:J24"/>
  <sheetViews>
    <sheetView topLeftCell="A2" zoomScaleNormal="100" workbookViewId="0">
      <selection activeCell="A11" sqref="A11:XFD11"/>
    </sheetView>
  </sheetViews>
  <sheetFormatPr defaultColWidth="8.81640625" defaultRowHeight="12.5"/>
  <cols>
    <col min="1" max="1" width="3.453125" style="11" customWidth="1"/>
    <col min="2" max="2" width="19.453125" style="11" customWidth="1"/>
    <col min="3" max="3" width="19.26953125" style="11" customWidth="1"/>
    <col min="4" max="4" width="13.1796875" style="11" customWidth="1"/>
    <col min="5" max="5" width="12.7265625" style="11" customWidth="1"/>
    <col min="6" max="6" width="12.54296875" style="11" customWidth="1"/>
    <col min="7" max="7" width="22.1796875" style="11" customWidth="1"/>
    <col min="8" max="8" width="55.453125" style="11" customWidth="1"/>
    <col min="9" max="9" width="27.453125" style="11" customWidth="1"/>
    <col min="10" max="10" width="18.7265625" style="11" bestFit="1" customWidth="1"/>
    <col min="11" max="11" width="18.453125" style="11" customWidth="1"/>
    <col min="12" max="16384" width="8.81640625" style="11"/>
  </cols>
  <sheetData>
    <row r="2" spans="2:10" ht="50.25" customHeight="1">
      <c r="B2" s="257" t="s">
        <v>196</v>
      </c>
      <c r="C2" s="258"/>
      <c r="D2" s="258"/>
      <c r="E2" s="258"/>
      <c r="F2" s="258"/>
      <c r="G2" s="258"/>
      <c r="H2" s="258"/>
      <c r="I2" s="259"/>
    </row>
    <row r="3" spans="2:10" ht="54" customHeight="1">
      <c r="B3" s="249" t="s">
        <v>197</v>
      </c>
      <c r="C3" s="250"/>
      <c r="D3" s="250"/>
      <c r="E3" s="250"/>
      <c r="F3" s="250"/>
      <c r="G3" s="250"/>
      <c r="H3" s="250"/>
      <c r="I3" s="251"/>
    </row>
    <row r="4" spans="2:10" ht="54" customHeight="1">
      <c r="B4" s="249"/>
      <c r="C4" s="250"/>
      <c r="D4" s="250"/>
      <c r="E4" s="250"/>
      <c r="F4" s="250"/>
      <c r="G4" s="250"/>
      <c r="H4" s="250"/>
      <c r="I4" s="251"/>
      <c r="J4" s="51"/>
    </row>
    <row r="5" spans="2:10" ht="54" customHeight="1">
      <c r="B5" s="249"/>
      <c r="C5" s="250"/>
      <c r="D5" s="250"/>
      <c r="E5" s="250"/>
      <c r="F5" s="250"/>
      <c r="G5" s="250"/>
      <c r="H5" s="250"/>
      <c r="I5" s="251"/>
    </row>
    <row r="6" spans="2:10" ht="70.5" customHeight="1">
      <c r="B6" s="254"/>
      <c r="C6" s="255"/>
      <c r="D6" s="255"/>
      <c r="E6" s="255"/>
      <c r="F6" s="255"/>
      <c r="G6" s="255"/>
      <c r="H6" s="255"/>
      <c r="I6" s="256"/>
    </row>
    <row r="8" spans="2:10" ht="30" customHeight="1">
      <c r="B8" s="260" t="s">
        <v>198</v>
      </c>
      <c r="C8" s="260" t="s">
        <v>199</v>
      </c>
      <c r="D8" s="260" t="s">
        <v>200</v>
      </c>
      <c r="E8" s="260" t="s">
        <v>201</v>
      </c>
      <c r="F8" s="260" t="s">
        <v>202</v>
      </c>
      <c r="G8" s="260" t="s">
        <v>203</v>
      </c>
      <c r="H8" s="260" t="s">
        <v>204</v>
      </c>
      <c r="I8" s="260" t="s">
        <v>205</v>
      </c>
    </row>
    <row r="9" spans="2:10" ht="15" customHeight="1">
      <c r="B9" s="261"/>
      <c r="C9" s="261"/>
      <c r="D9" s="261"/>
      <c r="E9" s="261"/>
      <c r="F9" s="261"/>
      <c r="G9" s="261"/>
      <c r="H9" s="261"/>
      <c r="I9" s="261"/>
    </row>
    <row r="10" spans="2:10" ht="92.25" customHeight="1">
      <c r="B10" s="129">
        <v>1</v>
      </c>
      <c r="C10" s="97" t="s">
        <v>206</v>
      </c>
      <c r="D10" s="97">
        <v>1</v>
      </c>
      <c r="E10" s="117">
        <v>45119</v>
      </c>
      <c r="F10" s="97" t="s">
        <v>207</v>
      </c>
      <c r="G10" s="97" t="s">
        <v>208</v>
      </c>
      <c r="H10" s="97" t="s">
        <v>209</v>
      </c>
      <c r="I10" s="97" t="s">
        <v>210</v>
      </c>
    </row>
    <row r="11" spans="2:10" ht="21.65" customHeight="1">
      <c r="B11" s="129"/>
      <c r="C11" s="97"/>
      <c r="D11" s="97"/>
      <c r="E11" s="117"/>
      <c r="F11" s="97"/>
      <c r="G11" s="97"/>
      <c r="H11" s="97"/>
      <c r="I11" s="97"/>
    </row>
    <row r="12" spans="2:10">
      <c r="B12" s="15"/>
    </row>
    <row r="14" spans="2:10">
      <c r="B14" s="42"/>
    </row>
    <row r="15" spans="2:10">
      <c r="B15" s="43"/>
    </row>
    <row r="16" spans="2:10">
      <c r="B16" s="43"/>
    </row>
    <row r="17" spans="2:2">
      <c r="B17" s="43"/>
    </row>
    <row r="18" spans="2:2">
      <c r="B18" s="43"/>
    </row>
    <row r="21" spans="2:2">
      <c r="B21" s="44"/>
    </row>
    <row r="22" spans="2:2">
      <c r="B22" s="43"/>
    </row>
    <row r="23" spans="2:2">
      <c r="B23" s="43"/>
    </row>
    <row r="24" spans="2:2">
      <c r="B24" s="43"/>
    </row>
  </sheetData>
  <sheetProtection algorithmName="SHA-512" hashValue="HI5znOWXfH8xxZMEL8FQ7sLgB0MyuRF3ZIN6fwEObcIQ6DalV3CgdEHCosPCxXEvkmB6t2AXkPHL9dounOcO9w==" saltValue="3U1uPEd8O0GTxQzejaCpHA==" spinCount="100000" sheet="1" objects="1" scenarios="1" insertRows="0"/>
  <protectedRanges>
    <protectedRange sqref="B10:I124" name="Range1"/>
  </protectedRanges>
  <mergeCells count="10">
    <mergeCell ref="B2:I2"/>
    <mergeCell ref="B3:I6"/>
    <mergeCell ref="F8:F9"/>
    <mergeCell ref="E8:E9"/>
    <mergeCell ref="D8:D9"/>
    <mergeCell ref="C8:C9"/>
    <mergeCell ref="B8:B9"/>
    <mergeCell ref="G8:G9"/>
    <mergeCell ref="I8:I9"/>
    <mergeCell ref="H8:H9"/>
  </mergeCells>
  <pageMargins left="0.7" right="0.7" top="0.75" bottom="0.75" header="0.3" footer="0.3"/>
  <pageSetup paperSize="9" orientation="portrait" r:id="rId1"/>
  <customProperties>
    <customPr name="OrphanNamesChecke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F91"/>
  </sheetPr>
  <dimension ref="B2:I20"/>
  <sheetViews>
    <sheetView topLeftCell="A3" zoomScaleNormal="100" workbookViewId="0">
      <selection activeCell="F19" sqref="F19"/>
    </sheetView>
  </sheetViews>
  <sheetFormatPr defaultColWidth="8.81640625" defaultRowHeight="12.5"/>
  <cols>
    <col min="1" max="1" width="2.26953125" style="11" customWidth="1"/>
    <col min="2" max="2" width="12.26953125" style="11" customWidth="1"/>
    <col min="3" max="3" width="13" style="11" customWidth="1"/>
    <col min="4" max="4" width="38.453125" style="11" customWidth="1"/>
    <col min="5" max="5" width="14.1796875" style="11" customWidth="1"/>
    <col min="6" max="6" width="37" style="11" customWidth="1"/>
    <col min="7" max="7" width="15.7265625" style="11" customWidth="1"/>
    <col min="8" max="8" width="18.54296875" style="11" customWidth="1"/>
    <col min="9" max="9" width="30.7265625" style="11" customWidth="1"/>
    <col min="10" max="16384" width="8.81640625" style="11"/>
  </cols>
  <sheetData>
    <row r="2" spans="2:9" ht="50.25" customHeight="1">
      <c r="B2" s="257" t="s">
        <v>7</v>
      </c>
      <c r="C2" s="258"/>
      <c r="D2" s="258"/>
      <c r="E2" s="258"/>
      <c r="F2" s="258"/>
      <c r="G2" s="258"/>
      <c r="H2" s="258"/>
      <c r="I2" s="259"/>
    </row>
    <row r="3" spans="2:9" ht="44.5" customHeight="1">
      <c r="B3" s="249" t="s">
        <v>211</v>
      </c>
      <c r="C3" s="250"/>
      <c r="D3" s="250"/>
      <c r="E3" s="250"/>
      <c r="F3" s="250"/>
      <c r="G3" s="250"/>
      <c r="H3" s="250"/>
      <c r="I3" s="251"/>
    </row>
    <row r="4" spans="2:9" ht="27" customHeight="1">
      <c r="B4" s="254"/>
      <c r="C4" s="255"/>
      <c r="D4" s="255"/>
      <c r="E4" s="255"/>
      <c r="F4" s="255"/>
      <c r="G4" s="255"/>
      <c r="H4" s="255"/>
      <c r="I4" s="256"/>
    </row>
    <row r="6" spans="2:9" ht="21.75" customHeight="1">
      <c r="B6" s="262" t="s">
        <v>212</v>
      </c>
      <c r="C6" s="262"/>
      <c r="D6" s="262"/>
      <c r="E6" s="262"/>
      <c r="F6" s="262"/>
      <c r="G6" s="262"/>
      <c r="H6" s="262" t="s">
        <v>213</v>
      </c>
      <c r="I6" s="262"/>
    </row>
    <row r="7" spans="2:9" ht="22.5" customHeight="1">
      <c r="B7" s="118" t="s">
        <v>214</v>
      </c>
      <c r="C7" s="118" t="s">
        <v>215</v>
      </c>
      <c r="D7" s="118" t="s">
        <v>216</v>
      </c>
      <c r="E7" s="118" t="s">
        <v>191</v>
      </c>
      <c r="F7" s="118" t="s">
        <v>217</v>
      </c>
      <c r="G7" s="118" t="s">
        <v>218</v>
      </c>
      <c r="H7" s="118" t="s">
        <v>219</v>
      </c>
      <c r="I7" s="118" t="s">
        <v>220</v>
      </c>
    </row>
    <row r="8" spans="2:9" ht="99" customHeight="1">
      <c r="B8" s="129">
        <v>1</v>
      </c>
      <c r="C8" s="93" t="s">
        <v>221</v>
      </c>
      <c r="D8" s="93" t="s">
        <v>222</v>
      </c>
      <c r="E8" s="119">
        <v>45474</v>
      </c>
      <c r="F8" s="97" t="s">
        <v>223</v>
      </c>
      <c r="G8" s="97" t="s">
        <v>111</v>
      </c>
      <c r="H8" s="97" t="s">
        <v>206</v>
      </c>
      <c r="I8" s="97" t="s">
        <v>224</v>
      </c>
    </row>
    <row r="9" spans="2:9" ht="78" customHeight="1">
      <c r="B9" s="130">
        <v>2</v>
      </c>
      <c r="C9" s="93" t="s">
        <v>225</v>
      </c>
      <c r="D9" s="93" t="s">
        <v>226</v>
      </c>
      <c r="E9" s="119">
        <v>45474</v>
      </c>
      <c r="F9" s="97" t="s">
        <v>227</v>
      </c>
      <c r="G9" s="97" t="s">
        <v>111</v>
      </c>
      <c r="H9" s="97" t="s">
        <v>206</v>
      </c>
      <c r="I9" s="97" t="s">
        <v>224</v>
      </c>
    </row>
    <row r="10" spans="2:9" ht="64.900000000000006" customHeight="1">
      <c r="B10" s="130"/>
      <c r="C10" s="93"/>
      <c r="D10" s="93"/>
      <c r="E10" s="97"/>
      <c r="F10" s="97"/>
      <c r="G10" s="97"/>
      <c r="H10" s="97"/>
      <c r="I10" s="97"/>
    </row>
    <row r="18" ht="12.75" customHeight="1"/>
    <row r="19" ht="12.75" customHeight="1"/>
    <row r="20" ht="12.75" customHeight="1"/>
  </sheetData>
  <sheetProtection algorithmName="SHA-512" hashValue="ycLGnm9nNqGdZCm6bZAP2Aq+ANtNfQnBa/Jew0/kNzRL/0Qp5nOvUmL4pOJPlE0ejGoFj62iuze/9D51Ne5Naw==" saltValue="DBcny20FcG33eL1xrFasdg==" spinCount="100000" sheet="1" objects="1" scenarios="1" insertRows="0"/>
  <protectedRanges>
    <protectedRange sqref="B8:I91" name="Range1"/>
  </protectedRanges>
  <mergeCells count="4">
    <mergeCell ref="B2:I2"/>
    <mergeCell ref="B3:I4"/>
    <mergeCell ref="B6:G6"/>
    <mergeCell ref="H6:I6"/>
  </mergeCells>
  <pageMargins left="0.7" right="0.7" top="0.75" bottom="0.75" header="0.3" footer="0.3"/>
  <pageSetup paperSize="9" orientation="portrait" r:id="rId1"/>
  <customProperties>
    <customPr name="OrphanNamesChecke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9CF91"/>
    <pageSetUpPr fitToPage="1"/>
  </sheetPr>
  <dimension ref="B2:T120"/>
  <sheetViews>
    <sheetView showGridLines="0" zoomScale="85" zoomScaleNormal="85" workbookViewId="0">
      <selection activeCell="J5" sqref="J5"/>
    </sheetView>
  </sheetViews>
  <sheetFormatPr defaultRowHeight="12.5"/>
  <cols>
    <col min="1" max="1" width="3.54296875" customWidth="1"/>
    <col min="2" max="9" width="23.1796875" customWidth="1"/>
    <col min="10" max="10" width="6.54296875" customWidth="1"/>
    <col min="11" max="11" width="12.1796875" bestFit="1" customWidth="1"/>
    <col min="12" max="12" width="31.26953125" customWidth="1"/>
    <col min="13" max="13" width="16.453125" customWidth="1"/>
    <col min="14" max="14" width="25.54296875" customWidth="1"/>
    <col min="15" max="15" width="16.7265625" customWidth="1"/>
    <col min="16" max="16" width="8" customWidth="1"/>
    <col min="17" max="17" width="14.7265625" customWidth="1"/>
    <col min="18" max="18" width="14.7265625" style="31" customWidth="1"/>
    <col min="19" max="19" width="32.1796875" style="29" bestFit="1" customWidth="1"/>
    <col min="20" max="20" width="9" customWidth="1"/>
    <col min="21" max="21" width="12.1796875" bestFit="1" customWidth="1"/>
    <col min="22" max="22" width="9" customWidth="1"/>
    <col min="23" max="23" width="12.1796875" bestFit="1" customWidth="1"/>
    <col min="24" max="24" width="9" customWidth="1"/>
    <col min="25" max="25" width="12.1796875" bestFit="1" customWidth="1"/>
    <col min="26" max="26" width="9.26953125" bestFit="1" customWidth="1"/>
    <col min="27" max="27" width="12.453125" bestFit="1" customWidth="1"/>
    <col min="29" max="29" width="12.26953125" bestFit="1" customWidth="1"/>
    <col min="30" max="30" width="11.7265625" bestFit="1" customWidth="1"/>
  </cols>
  <sheetData>
    <row r="2" spans="2:19" ht="50.25" customHeight="1">
      <c r="B2" s="257" t="s">
        <v>9</v>
      </c>
      <c r="C2" s="258"/>
      <c r="D2" s="258"/>
      <c r="E2" s="258"/>
      <c r="F2" s="258"/>
      <c r="G2" s="258"/>
      <c r="H2" s="258"/>
      <c r="I2" s="259"/>
      <c r="L2" s="257" t="s">
        <v>228</v>
      </c>
      <c r="M2" s="258"/>
      <c r="N2" s="258"/>
      <c r="O2" s="258"/>
      <c r="P2" s="258"/>
      <c r="Q2" s="258"/>
      <c r="R2" s="258"/>
      <c r="S2" s="259"/>
    </row>
    <row r="3" spans="2:19" ht="160.5" customHeight="1">
      <c r="B3" s="254" t="s">
        <v>229</v>
      </c>
      <c r="C3" s="255"/>
      <c r="D3" s="255"/>
      <c r="E3" s="255"/>
      <c r="F3" s="255"/>
      <c r="G3" s="255"/>
      <c r="H3" s="255"/>
      <c r="I3" s="256"/>
      <c r="L3" s="263" t="s">
        <v>230</v>
      </c>
      <c r="M3" s="250"/>
      <c r="N3" s="250"/>
      <c r="O3" s="250"/>
      <c r="P3" s="250"/>
      <c r="Q3" s="250"/>
      <c r="R3" s="250"/>
      <c r="S3" s="251"/>
    </row>
    <row r="4" spans="2:19" ht="160.5" customHeight="1">
      <c r="B4" s="13"/>
      <c r="C4" s="13"/>
      <c r="D4" s="13"/>
      <c r="E4" s="13"/>
      <c r="F4" s="13"/>
      <c r="G4" s="13"/>
      <c r="H4" s="13"/>
      <c r="I4" s="13"/>
      <c r="L4" s="264"/>
      <c r="M4" s="250"/>
      <c r="N4" s="250"/>
      <c r="O4" s="250"/>
      <c r="P4" s="250"/>
      <c r="Q4" s="250"/>
      <c r="R4" s="250"/>
      <c r="S4" s="251"/>
    </row>
    <row r="5" spans="2:19" ht="42.75" customHeight="1">
      <c r="B5" s="13"/>
      <c r="C5" s="13"/>
      <c r="D5" s="13"/>
      <c r="E5" s="13"/>
      <c r="F5" s="13"/>
      <c r="G5" s="13"/>
      <c r="H5" s="13"/>
      <c r="I5" s="13"/>
      <c r="L5" s="254"/>
      <c r="M5" s="255"/>
      <c r="N5" s="255"/>
      <c r="O5" s="255"/>
      <c r="P5" s="255"/>
      <c r="Q5" s="255"/>
      <c r="R5" s="255"/>
      <c r="S5" s="256"/>
    </row>
    <row r="6" spans="2:19" ht="13">
      <c r="B6" s="26"/>
    </row>
    <row r="7" spans="2:19" ht="13">
      <c r="L7" s="26" t="s">
        <v>231</v>
      </c>
      <c r="Q7" s="26" t="s">
        <v>232</v>
      </c>
    </row>
    <row r="9" spans="2:19" ht="13">
      <c r="L9" s="26" t="s">
        <v>233</v>
      </c>
    </row>
    <row r="10" spans="2:19">
      <c r="L10" s="25" t="s">
        <v>83</v>
      </c>
      <c r="M10" t="s">
        <v>234</v>
      </c>
    </row>
    <row r="12" spans="2:19" ht="13">
      <c r="L12" s="25" t="s">
        <v>235</v>
      </c>
      <c r="M12" s="25" t="s">
        <v>99</v>
      </c>
      <c r="N12" s="25" t="s">
        <v>184</v>
      </c>
      <c r="O12" t="s">
        <v>236</v>
      </c>
      <c r="Q12" s="26" t="s">
        <v>235</v>
      </c>
      <c r="R12" s="33" t="s">
        <v>99</v>
      </c>
      <c r="S12" s="33" t="s">
        <v>237</v>
      </c>
    </row>
    <row r="13" spans="2:19" ht="13">
      <c r="L13">
        <v>3</v>
      </c>
      <c r="M13" s="54">
        <v>1</v>
      </c>
      <c r="N13" t="s">
        <v>238</v>
      </c>
      <c r="O13">
        <v>1</v>
      </c>
      <c r="Q13" s="131">
        <f t="shared" ref="Q13:Q38" si="0">L13</f>
        <v>3</v>
      </c>
      <c r="R13" s="131">
        <f t="shared" ref="R13:R38" si="1">M13</f>
        <v>1</v>
      </c>
      <c r="S13" s="131" t="str">
        <f t="shared" ref="S13:S38" si="2">N13</f>
        <v>12 Finance</v>
      </c>
    </row>
    <row r="14" spans="2:19" ht="13">
      <c r="L14">
        <v>3</v>
      </c>
      <c r="M14" s="54">
        <v>1</v>
      </c>
      <c r="N14" t="s">
        <v>239</v>
      </c>
      <c r="O14">
        <v>1</v>
      </c>
      <c r="Q14" s="131">
        <f t="shared" si="0"/>
        <v>3</v>
      </c>
      <c r="R14" s="131">
        <f t="shared" si="1"/>
        <v>1</v>
      </c>
      <c r="S14" s="131" t="str">
        <f t="shared" si="2"/>
        <v>15 Reporting</v>
      </c>
    </row>
    <row r="15" spans="2:19" ht="13">
      <c r="L15">
        <v>3</v>
      </c>
      <c r="M15" s="54">
        <v>1</v>
      </c>
      <c r="N15" t="s">
        <v>240</v>
      </c>
      <c r="O15">
        <v>1</v>
      </c>
      <c r="Q15" s="131">
        <f t="shared" si="0"/>
        <v>3</v>
      </c>
      <c r="R15" s="131">
        <f t="shared" si="1"/>
        <v>1</v>
      </c>
      <c r="S15" s="131" t="str">
        <f t="shared" si="2"/>
        <v>22 Finance</v>
      </c>
    </row>
    <row r="16" spans="2:19" ht="13">
      <c r="L16">
        <v>3</v>
      </c>
      <c r="M16" s="54">
        <v>1</v>
      </c>
      <c r="N16" t="s">
        <v>241</v>
      </c>
      <c r="O16">
        <v>1</v>
      </c>
      <c r="Q16" s="131">
        <f t="shared" si="0"/>
        <v>3</v>
      </c>
      <c r="R16" s="131">
        <f t="shared" si="1"/>
        <v>1</v>
      </c>
      <c r="S16" s="131" t="str">
        <f t="shared" si="2"/>
        <v>6 Payroll</v>
      </c>
    </row>
    <row r="17" spans="2:19" ht="13">
      <c r="L17">
        <v>3</v>
      </c>
      <c r="M17" s="54">
        <v>1</v>
      </c>
      <c r="N17" t="s">
        <v>242</v>
      </c>
      <c r="O17">
        <v>1</v>
      </c>
      <c r="Q17" s="131">
        <f t="shared" si="0"/>
        <v>3</v>
      </c>
      <c r="R17" s="131">
        <f t="shared" si="1"/>
        <v>1</v>
      </c>
      <c r="S17" s="131" t="str">
        <f t="shared" si="2"/>
        <v>8 Payroll</v>
      </c>
    </row>
    <row r="18" spans="2:19" ht="13">
      <c r="L18">
        <v>3</v>
      </c>
      <c r="M18" s="54">
        <v>3</v>
      </c>
      <c r="N18" t="s">
        <v>243</v>
      </c>
      <c r="O18">
        <v>1</v>
      </c>
      <c r="Q18" s="131">
        <f t="shared" si="0"/>
        <v>3</v>
      </c>
      <c r="R18" s="131">
        <f t="shared" si="1"/>
        <v>3</v>
      </c>
      <c r="S18" s="131" t="str">
        <f t="shared" si="2"/>
        <v>17 Reporting</v>
      </c>
    </row>
    <row r="19" spans="2:19" ht="13">
      <c r="L19">
        <v>2</v>
      </c>
      <c r="M19" s="54">
        <v>1</v>
      </c>
      <c r="N19" t="s">
        <v>244</v>
      </c>
      <c r="O19">
        <v>1</v>
      </c>
      <c r="Q19" s="131">
        <f t="shared" si="0"/>
        <v>2</v>
      </c>
      <c r="R19" s="131">
        <f t="shared" si="1"/>
        <v>1</v>
      </c>
      <c r="S19" s="131" t="str">
        <f t="shared" si="2"/>
        <v>16 Reporting</v>
      </c>
    </row>
    <row r="20" spans="2:19" ht="13">
      <c r="L20">
        <v>2</v>
      </c>
      <c r="M20" s="54">
        <v>2</v>
      </c>
      <c r="N20" t="s">
        <v>245</v>
      </c>
      <c r="O20">
        <v>1</v>
      </c>
      <c r="Q20" s="131">
        <f t="shared" si="0"/>
        <v>2</v>
      </c>
      <c r="R20" s="131">
        <f t="shared" si="1"/>
        <v>2</v>
      </c>
      <c r="S20" s="131" t="str">
        <f t="shared" si="2"/>
        <v>5 Finance</v>
      </c>
    </row>
    <row r="21" spans="2:19" ht="13">
      <c r="L21">
        <v>2</v>
      </c>
      <c r="M21" s="54">
        <v>2</v>
      </c>
      <c r="N21" t="s">
        <v>246</v>
      </c>
      <c r="O21">
        <v>1</v>
      </c>
      <c r="Q21" s="131">
        <f t="shared" si="0"/>
        <v>2</v>
      </c>
      <c r="R21" s="131">
        <f t="shared" si="1"/>
        <v>2</v>
      </c>
      <c r="S21" s="131" t="str">
        <f t="shared" si="2"/>
        <v>7 Payroll</v>
      </c>
    </row>
    <row r="22" spans="2:19" ht="13">
      <c r="I22" s="2"/>
      <c r="L22">
        <v>1</v>
      </c>
      <c r="M22" s="54">
        <v>1</v>
      </c>
      <c r="N22" t="s">
        <v>247</v>
      </c>
      <c r="O22">
        <v>1</v>
      </c>
      <c r="Q22" s="131">
        <f t="shared" si="0"/>
        <v>1</v>
      </c>
      <c r="R22" s="131">
        <f t="shared" si="1"/>
        <v>1</v>
      </c>
      <c r="S22" s="131" t="str">
        <f t="shared" si="2"/>
        <v>21 Finance</v>
      </c>
    </row>
    <row r="23" spans="2:19" ht="13">
      <c r="I23" s="2"/>
      <c r="L23">
        <v>1</v>
      </c>
      <c r="M23" s="54">
        <v>1</v>
      </c>
      <c r="N23" t="s">
        <v>248</v>
      </c>
      <c r="O23">
        <v>1</v>
      </c>
      <c r="Q23" s="131">
        <f t="shared" si="0"/>
        <v>1</v>
      </c>
      <c r="R23" s="131">
        <f t="shared" si="1"/>
        <v>1</v>
      </c>
      <c r="S23" s="131" t="str">
        <f t="shared" si="2"/>
        <v>9 Payroll</v>
      </c>
    </row>
    <row r="24" spans="2:19" ht="13">
      <c r="L24">
        <v>1</v>
      </c>
      <c r="M24" s="54">
        <v>2</v>
      </c>
      <c r="N24" t="s">
        <v>249</v>
      </c>
      <c r="O24">
        <v>1</v>
      </c>
      <c r="Q24" s="131">
        <f t="shared" si="0"/>
        <v>1</v>
      </c>
      <c r="R24" s="131">
        <f t="shared" si="1"/>
        <v>2</v>
      </c>
      <c r="S24" s="131" t="str">
        <f t="shared" si="2"/>
        <v>18 Finance</v>
      </c>
    </row>
    <row r="25" spans="2:19" ht="13">
      <c r="Q25" s="131">
        <f t="shared" si="0"/>
        <v>0</v>
      </c>
      <c r="R25" s="131">
        <f t="shared" si="1"/>
        <v>0</v>
      </c>
      <c r="S25" s="131">
        <f t="shared" si="2"/>
        <v>0</v>
      </c>
    </row>
    <row r="26" spans="2:19" ht="13">
      <c r="Q26" s="131">
        <f t="shared" si="0"/>
        <v>0</v>
      </c>
      <c r="R26" s="131">
        <f t="shared" si="1"/>
        <v>0</v>
      </c>
      <c r="S26" s="131">
        <f t="shared" si="2"/>
        <v>0</v>
      </c>
    </row>
    <row r="27" spans="2:19" ht="13">
      <c r="Q27" s="131">
        <f t="shared" si="0"/>
        <v>0</v>
      </c>
      <c r="R27" s="131">
        <f t="shared" si="1"/>
        <v>0</v>
      </c>
      <c r="S27" s="131">
        <f t="shared" si="2"/>
        <v>0</v>
      </c>
    </row>
    <row r="28" spans="2:19" ht="13">
      <c r="Q28" s="131">
        <f t="shared" si="0"/>
        <v>0</v>
      </c>
      <c r="R28" s="131">
        <f t="shared" si="1"/>
        <v>0</v>
      </c>
      <c r="S28" s="131">
        <f t="shared" si="2"/>
        <v>0</v>
      </c>
    </row>
    <row r="29" spans="2:19" ht="13">
      <c r="Q29" s="131">
        <f t="shared" si="0"/>
        <v>0</v>
      </c>
      <c r="R29" s="131">
        <f t="shared" si="1"/>
        <v>0</v>
      </c>
      <c r="S29" s="131">
        <f t="shared" si="2"/>
        <v>0</v>
      </c>
    </row>
    <row r="30" spans="2:19" ht="13">
      <c r="Q30" s="131">
        <f t="shared" si="0"/>
        <v>0</v>
      </c>
      <c r="R30" s="131">
        <f t="shared" si="1"/>
        <v>0</v>
      </c>
      <c r="S30" s="131">
        <f t="shared" si="2"/>
        <v>0</v>
      </c>
    </row>
    <row r="31" spans="2:19" ht="13">
      <c r="Q31" s="131">
        <f t="shared" si="0"/>
        <v>0</v>
      </c>
      <c r="R31" s="131">
        <f t="shared" si="1"/>
        <v>0</v>
      </c>
      <c r="S31" s="131">
        <f t="shared" si="2"/>
        <v>0</v>
      </c>
    </row>
    <row r="32" spans="2:19" ht="13">
      <c r="B32" s="26"/>
      <c r="E32" s="2"/>
      <c r="Q32" s="131">
        <f t="shared" si="0"/>
        <v>0</v>
      </c>
      <c r="R32" s="131">
        <f t="shared" si="1"/>
        <v>0</v>
      </c>
      <c r="S32" s="131">
        <f t="shared" si="2"/>
        <v>0</v>
      </c>
    </row>
    <row r="33" spans="5:19" ht="13">
      <c r="E33" s="2"/>
      <c r="Q33" s="131">
        <f t="shared" si="0"/>
        <v>0</v>
      </c>
      <c r="R33" s="131">
        <f t="shared" si="1"/>
        <v>0</v>
      </c>
      <c r="S33" s="131">
        <f t="shared" si="2"/>
        <v>0</v>
      </c>
    </row>
    <row r="34" spans="5:19" ht="13">
      <c r="E34" s="2"/>
      <c r="Q34" s="131">
        <f t="shared" si="0"/>
        <v>0</v>
      </c>
      <c r="R34" s="131">
        <f t="shared" si="1"/>
        <v>0</v>
      </c>
      <c r="S34" s="131">
        <f t="shared" si="2"/>
        <v>0</v>
      </c>
    </row>
    <row r="35" spans="5:19" ht="13">
      <c r="E35" s="2"/>
      <c r="Q35" s="131">
        <f t="shared" si="0"/>
        <v>0</v>
      </c>
      <c r="R35" s="131">
        <f t="shared" si="1"/>
        <v>0</v>
      </c>
      <c r="S35" s="131">
        <f t="shared" si="2"/>
        <v>0</v>
      </c>
    </row>
    <row r="36" spans="5:19" ht="13">
      <c r="E36" s="2"/>
      <c r="Q36" s="131">
        <f t="shared" si="0"/>
        <v>0</v>
      </c>
      <c r="R36" s="131">
        <f t="shared" si="1"/>
        <v>0</v>
      </c>
      <c r="S36" s="131">
        <f t="shared" si="2"/>
        <v>0</v>
      </c>
    </row>
    <row r="37" spans="5:19" ht="13">
      <c r="E37" s="2"/>
      <c r="Q37" s="131">
        <f t="shared" si="0"/>
        <v>0</v>
      </c>
      <c r="R37" s="131">
        <f t="shared" si="1"/>
        <v>0</v>
      </c>
      <c r="S37" s="131">
        <f t="shared" si="2"/>
        <v>0</v>
      </c>
    </row>
    <row r="38" spans="5:19" ht="13">
      <c r="Q38" s="131">
        <f t="shared" si="0"/>
        <v>0</v>
      </c>
      <c r="R38" s="131">
        <f t="shared" si="1"/>
        <v>0</v>
      </c>
      <c r="S38" s="131">
        <f t="shared" si="2"/>
        <v>0</v>
      </c>
    </row>
    <row r="39" spans="5:19" ht="13">
      <c r="Q39" s="131"/>
      <c r="R39" s="131"/>
      <c r="S39" s="131"/>
    </row>
    <row r="40" spans="5:19" ht="13">
      <c r="Q40" s="131"/>
      <c r="R40" s="131"/>
      <c r="S40" s="131"/>
    </row>
    <row r="41" spans="5:19" ht="13">
      <c r="Q41" s="131"/>
      <c r="R41" s="131"/>
      <c r="S41" s="131"/>
    </row>
    <row r="42" spans="5:19" ht="13">
      <c r="Q42" s="131"/>
      <c r="R42" s="131"/>
      <c r="S42" s="131"/>
    </row>
    <row r="43" spans="5:19" ht="13">
      <c r="Q43" s="131"/>
      <c r="R43" s="131"/>
      <c r="S43" s="131"/>
    </row>
    <row r="44" spans="5:19" ht="16.5" customHeight="1">
      <c r="Q44" s="131"/>
      <c r="R44" s="131"/>
      <c r="S44" s="131"/>
    </row>
    <row r="45" spans="5:19" ht="13">
      <c r="Q45" s="131"/>
      <c r="R45" s="131"/>
      <c r="S45" s="131"/>
    </row>
    <row r="46" spans="5:19" ht="13">
      <c r="Q46" s="131"/>
      <c r="R46" s="131"/>
      <c r="S46" s="131"/>
    </row>
    <row r="47" spans="5:19" ht="13">
      <c r="Q47" s="131"/>
      <c r="R47" s="131"/>
      <c r="S47" s="131"/>
    </row>
    <row r="48" spans="5:19" ht="13">
      <c r="Q48" s="131"/>
      <c r="R48" s="131"/>
      <c r="S48" s="131"/>
    </row>
    <row r="49" spans="12:19" ht="13">
      <c r="Q49" s="131"/>
      <c r="R49" s="131"/>
      <c r="S49" s="131"/>
    </row>
    <row r="50" spans="12:19" ht="13">
      <c r="Q50" s="131"/>
      <c r="R50" s="131"/>
      <c r="S50" s="131"/>
    </row>
    <row r="51" spans="12:19" ht="13">
      <c r="Q51" s="131"/>
      <c r="R51" s="131"/>
      <c r="S51" s="131"/>
    </row>
    <row r="52" spans="12:19" ht="13">
      <c r="Q52" s="131"/>
      <c r="R52" s="131"/>
      <c r="S52" s="131"/>
    </row>
    <row r="53" spans="12:19" ht="13">
      <c r="L53" s="26" t="s">
        <v>250</v>
      </c>
      <c r="Q53" s="26" t="s">
        <v>251</v>
      </c>
      <c r="R53" s="131"/>
      <c r="S53" s="131"/>
    </row>
    <row r="55" spans="12:19" ht="13">
      <c r="L55" s="26" t="s">
        <v>252</v>
      </c>
    </row>
    <row r="56" spans="12:19" ht="13">
      <c r="L56" s="25" t="s">
        <v>83</v>
      </c>
      <c r="M56" t="s">
        <v>31</v>
      </c>
      <c r="Q56" s="26" t="s">
        <v>253</v>
      </c>
      <c r="R56" s="34"/>
      <c r="S56" s="30"/>
    </row>
    <row r="58" spans="12:19">
      <c r="L58" s="25" t="s">
        <v>235</v>
      </c>
      <c r="M58" s="25" t="s">
        <v>184</v>
      </c>
      <c r="N58" s="25" t="s">
        <v>96</v>
      </c>
      <c r="O58" t="s">
        <v>236</v>
      </c>
      <c r="Q58" s="28" t="s">
        <v>254</v>
      </c>
      <c r="R58" s="35" t="s">
        <v>90</v>
      </c>
      <c r="S58" s="2" t="s">
        <v>219</v>
      </c>
    </row>
    <row r="59" spans="12:19" ht="13">
      <c r="L59">
        <v>2</v>
      </c>
      <c r="M59" t="s">
        <v>255</v>
      </c>
      <c r="N59" s="38">
        <v>42583</v>
      </c>
      <c r="O59">
        <v>1</v>
      </c>
      <c r="Q59" s="32">
        <f>IF(N59=0,"",N59)</f>
        <v>42583</v>
      </c>
      <c r="R59" s="36">
        <f>IF(L59=0,"",L59)</f>
        <v>2</v>
      </c>
      <c r="S59" s="36" t="str">
        <f>IF(M59=0,"",M59)</f>
        <v>2 Procurement</v>
      </c>
    </row>
    <row r="60" spans="12:19" ht="13">
      <c r="L60">
        <v>2</v>
      </c>
      <c r="M60" t="s">
        <v>256</v>
      </c>
      <c r="N60" s="38">
        <v>42614</v>
      </c>
      <c r="O60">
        <v>1</v>
      </c>
      <c r="Q60" s="32">
        <f t="shared" ref="Q60:Q77" si="3">IF(N60=0,"",N60)</f>
        <v>42614</v>
      </c>
      <c r="R60" s="36">
        <f>IF(L60=0,"",L60)</f>
        <v>2</v>
      </c>
      <c r="S60" s="36" t="str">
        <f t="shared" ref="S60:S77" si="4">IF(M60=0,"",M60)</f>
        <v>3 Procurement</v>
      </c>
    </row>
    <row r="61" spans="12:19" ht="13">
      <c r="L61">
        <v>2</v>
      </c>
      <c r="M61" t="s">
        <v>257</v>
      </c>
      <c r="N61" s="38">
        <v>42583</v>
      </c>
      <c r="O61">
        <v>1</v>
      </c>
      <c r="Q61" s="32">
        <f t="shared" si="3"/>
        <v>42583</v>
      </c>
      <c r="R61" s="36">
        <f t="shared" ref="R61:R77" si="5">IF(L61=0,"",L61)</f>
        <v>2</v>
      </c>
      <c r="S61" s="36" t="str">
        <f t="shared" si="4"/>
        <v>20 Procurement</v>
      </c>
    </row>
    <row r="62" spans="12:19" ht="13">
      <c r="L62">
        <v>3</v>
      </c>
      <c r="M62" t="s">
        <v>258</v>
      </c>
      <c r="N62" s="38">
        <v>42552</v>
      </c>
      <c r="O62">
        <v>1</v>
      </c>
      <c r="Q62" s="32">
        <f t="shared" si="3"/>
        <v>42552</v>
      </c>
      <c r="R62" s="36">
        <f t="shared" si="5"/>
        <v>3</v>
      </c>
      <c r="S62" s="36" t="str">
        <f t="shared" si="4"/>
        <v>1 Procurement</v>
      </c>
    </row>
    <row r="63" spans="12:19" ht="13">
      <c r="L63">
        <v>3</v>
      </c>
      <c r="M63" t="s">
        <v>259</v>
      </c>
      <c r="N63" s="38">
        <v>42644</v>
      </c>
      <c r="O63">
        <v>1</v>
      </c>
      <c r="Q63" s="32">
        <f t="shared" si="3"/>
        <v>42644</v>
      </c>
      <c r="R63" s="36">
        <f t="shared" si="5"/>
        <v>3</v>
      </c>
      <c r="S63" s="36" t="str">
        <f t="shared" si="4"/>
        <v>4 Procurement</v>
      </c>
    </row>
    <row r="64" spans="12:19" ht="13">
      <c r="Q64" s="32" t="str">
        <f t="shared" si="3"/>
        <v/>
      </c>
      <c r="R64" s="36" t="str">
        <f t="shared" si="5"/>
        <v/>
      </c>
      <c r="S64" s="36" t="str">
        <f t="shared" si="4"/>
        <v/>
      </c>
    </row>
    <row r="65" spans="5:19" ht="13">
      <c r="Q65" s="32" t="str">
        <f t="shared" si="3"/>
        <v/>
      </c>
      <c r="R65" s="36" t="str">
        <f t="shared" si="5"/>
        <v/>
      </c>
      <c r="S65" s="36" t="str">
        <f t="shared" si="4"/>
        <v/>
      </c>
    </row>
    <row r="66" spans="5:19" ht="13">
      <c r="Q66" s="32" t="str">
        <f t="shared" si="3"/>
        <v/>
      </c>
      <c r="R66" s="36" t="str">
        <f t="shared" si="5"/>
        <v/>
      </c>
      <c r="S66" s="36" t="str">
        <f t="shared" si="4"/>
        <v/>
      </c>
    </row>
    <row r="67" spans="5:19" ht="13">
      <c r="Q67" s="32" t="str">
        <f t="shared" si="3"/>
        <v/>
      </c>
      <c r="R67" s="36" t="str">
        <f t="shared" si="5"/>
        <v/>
      </c>
      <c r="S67" s="36" t="str">
        <f t="shared" si="4"/>
        <v/>
      </c>
    </row>
    <row r="68" spans="5:19" ht="13">
      <c r="I68" s="2"/>
      <c r="Q68" s="32" t="str">
        <f t="shared" si="3"/>
        <v/>
      </c>
      <c r="R68" s="36" t="str">
        <f t="shared" si="5"/>
        <v/>
      </c>
      <c r="S68" s="36" t="str">
        <f t="shared" si="4"/>
        <v/>
      </c>
    </row>
    <row r="69" spans="5:19" ht="13">
      <c r="E69" s="2"/>
      <c r="Q69" s="32" t="str">
        <f t="shared" si="3"/>
        <v/>
      </c>
      <c r="R69" s="36" t="str">
        <f t="shared" si="5"/>
        <v/>
      </c>
      <c r="S69" s="36" t="str">
        <f t="shared" si="4"/>
        <v/>
      </c>
    </row>
    <row r="70" spans="5:19" ht="13">
      <c r="Q70" s="32" t="str">
        <f t="shared" si="3"/>
        <v/>
      </c>
      <c r="R70" s="36" t="str">
        <f t="shared" si="5"/>
        <v/>
      </c>
      <c r="S70" s="36" t="str">
        <f t="shared" si="4"/>
        <v/>
      </c>
    </row>
    <row r="71" spans="5:19" ht="13">
      <c r="Q71" s="32" t="str">
        <f>IF(N71=0,"",N71)</f>
        <v/>
      </c>
      <c r="R71" s="36" t="str">
        <f t="shared" si="5"/>
        <v/>
      </c>
      <c r="S71" s="36" t="str">
        <f t="shared" si="4"/>
        <v/>
      </c>
    </row>
    <row r="72" spans="5:19" ht="13">
      <c r="Q72" s="32" t="str">
        <f t="shared" si="3"/>
        <v/>
      </c>
      <c r="R72" s="36" t="str">
        <f t="shared" si="5"/>
        <v/>
      </c>
      <c r="S72" s="36" t="str">
        <f t="shared" si="4"/>
        <v/>
      </c>
    </row>
    <row r="73" spans="5:19" ht="13">
      <c r="Q73" s="32" t="str">
        <f t="shared" si="3"/>
        <v/>
      </c>
      <c r="R73" s="36" t="str">
        <f t="shared" si="5"/>
        <v/>
      </c>
      <c r="S73" s="36" t="str">
        <f t="shared" si="4"/>
        <v/>
      </c>
    </row>
    <row r="74" spans="5:19" ht="13">
      <c r="Q74" s="32" t="str">
        <f t="shared" si="3"/>
        <v/>
      </c>
      <c r="R74" s="36" t="str">
        <f t="shared" si="5"/>
        <v/>
      </c>
      <c r="S74" s="36" t="str">
        <f t="shared" si="4"/>
        <v/>
      </c>
    </row>
    <row r="75" spans="5:19" ht="13">
      <c r="Q75" s="32" t="str">
        <f t="shared" si="3"/>
        <v/>
      </c>
      <c r="R75" s="36" t="str">
        <f t="shared" si="5"/>
        <v/>
      </c>
      <c r="S75" s="36" t="str">
        <f t="shared" si="4"/>
        <v/>
      </c>
    </row>
    <row r="76" spans="5:19" ht="13">
      <c r="Q76" s="32" t="str">
        <f t="shared" si="3"/>
        <v/>
      </c>
      <c r="R76" s="36" t="str">
        <f t="shared" si="5"/>
        <v/>
      </c>
      <c r="S76" s="36" t="str">
        <f t="shared" si="4"/>
        <v/>
      </c>
    </row>
    <row r="77" spans="5:19" ht="13">
      <c r="Q77" s="32" t="str">
        <f t="shared" si="3"/>
        <v/>
      </c>
      <c r="R77" s="36" t="str">
        <f t="shared" si="5"/>
        <v/>
      </c>
      <c r="S77" s="36" t="str">
        <f t="shared" si="4"/>
        <v/>
      </c>
    </row>
    <row r="78" spans="5:19" ht="13">
      <c r="Q78" s="32" t="str">
        <f t="shared" ref="Q78:Q85" si="6">IF(N78=0,"",N78)</f>
        <v/>
      </c>
      <c r="R78" s="36" t="str">
        <f t="shared" ref="R78:R85" si="7">IF(L78=0,"",L78)</f>
        <v/>
      </c>
      <c r="S78" s="36" t="str">
        <f t="shared" ref="S78:S85" si="8">IF(M78=0,"",M78)</f>
        <v/>
      </c>
    </row>
    <row r="79" spans="5:19" ht="13">
      <c r="Q79" s="32" t="str">
        <f t="shared" si="6"/>
        <v/>
      </c>
      <c r="R79" s="36" t="str">
        <f t="shared" si="7"/>
        <v/>
      </c>
      <c r="S79" s="36" t="str">
        <f t="shared" si="8"/>
        <v/>
      </c>
    </row>
    <row r="80" spans="5:19" ht="13">
      <c r="Q80" s="32" t="str">
        <f t="shared" si="6"/>
        <v/>
      </c>
      <c r="R80" s="36" t="str">
        <f t="shared" si="7"/>
        <v/>
      </c>
      <c r="S80" s="36" t="str">
        <f t="shared" si="8"/>
        <v/>
      </c>
    </row>
    <row r="81" spans="17:19" ht="13">
      <c r="Q81" s="32" t="str">
        <f t="shared" si="6"/>
        <v/>
      </c>
      <c r="R81" s="36" t="str">
        <f t="shared" si="7"/>
        <v/>
      </c>
      <c r="S81" s="36" t="str">
        <f t="shared" si="8"/>
        <v/>
      </c>
    </row>
    <row r="82" spans="17:19" ht="13">
      <c r="Q82" s="32" t="str">
        <f t="shared" si="6"/>
        <v/>
      </c>
      <c r="R82" s="36" t="str">
        <f t="shared" si="7"/>
        <v/>
      </c>
      <c r="S82" s="36" t="str">
        <f t="shared" si="8"/>
        <v/>
      </c>
    </row>
    <row r="83" spans="17:19" ht="13">
      <c r="Q83" s="32" t="str">
        <f t="shared" si="6"/>
        <v/>
      </c>
      <c r="R83" s="36" t="str">
        <f t="shared" si="7"/>
        <v/>
      </c>
      <c r="S83" s="36" t="str">
        <f t="shared" si="8"/>
        <v/>
      </c>
    </row>
    <row r="84" spans="17:19" ht="13">
      <c r="Q84" s="32" t="str">
        <f t="shared" si="6"/>
        <v/>
      </c>
      <c r="R84" s="36" t="str">
        <f t="shared" si="7"/>
        <v/>
      </c>
      <c r="S84" s="36" t="str">
        <f t="shared" si="8"/>
        <v/>
      </c>
    </row>
    <row r="85" spans="17:19" ht="13">
      <c r="Q85" s="32" t="str">
        <f t="shared" si="6"/>
        <v/>
      </c>
      <c r="R85" s="36" t="str">
        <f t="shared" si="7"/>
        <v/>
      </c>
      <c r="S85" s="36" t="str">
        <f t="shared" si="8"/>
        <v/>
      </c>
    </row>
    <row r="86" spans="17:19">
      <c r="S86"/>
    </row>
    <row r="87" spans="17:19">
      <c r="S87"/>
    </row>
    <row r="88" spans="17:19">
      <c r="S88"/>
    </row>
    <row r="89" spans="17:19">
      <c r="S89"/>
    </row>
    <row r="90" spans="17:19">
      <c r="S90"/>
    </row>
    <row r="91" spans="17:19">
      <c r="S91"/>
    </row>
    <row r="92" spans="17:19">
      <c r="R92" s="34"/>
      <c r="S92" s="30"/>
    </row>
    <row r="93" spans="17:19">
      <c r="R93" s="34"/>
      <c r="S93" s="30"/>
    </row>
    <row r="94" spans="17:19">
      <c r="R94" s="34"/>
      <c r="S94" s="30"/>
    </row>
    <row r="95" spans="17:19">
      <c r="R95" s="34"/>
      <c r="S95" s="30"/>
    </row>
    <row r="96" spans="17:19">
      <c r="R96" s="34"/>
    </row>
    <row r="100" spans="2:20">
      <c r="L100" s="25" t="s">
        <v>83</v>
      </c>
      <c r="M100" s="25" t="s">
        <v>90</v>
      </c>
      <c r="N100" t="s">
        <v>260</v>
      </c>
      <c r="Q100" s="28"/>
      <c r="R100" s="35" t="s">
        <v>90</v>
      </c>
      <c r="S100" t="s">
        <v>261</v>
      </c>
    </row>
    <row r="101" spans="2:20" ht="13">
      <c r="L101" t="s">
        <v>138</v>
      </c>
      <c r="M101" t="s">
        <v>160</v>
      </c>
      <c r="N101">
        <v>1</v>
      </c>
      <c r="Q101" s="32"/>
      <c r="R101" s="36" t="str">
        <f>IF(L101=0,"",L101)</f>
        <v>Asset management</v>
      </c>
      <c r="S101" s="36">
        <f>IF(N101=0,"",N101)</f>
        <v>1</v>
      </c>
    </row>
    <row r="102" spans="2:20" ht="13">
      <c r="B102" s="48"/>
      <c r="L102" t="s">
        <v>138</v>
      </c>
      <c r="M102" t="s">
        <v>118</v>
      </c>
      <c r="N102">
        <v>1</v>
      </c>
      <c r="Q102" s="32"/>
      <c r="R102" s="36" t="str">
        <f>IF(L102=0,"",L102)</f>
        <v>Asset management</v>
      </c>
      <c r="S102" s="36">
        <f t="shared" ref="S102:S117" si="9">IF(N102=0,"",N102)</f>
        <v>1</v>
      </c>
    </row>
    <row r="103" spans="2:20" ht="13">
      <c r="B103" s="2"/>
      <c r="L103" t="s">
        <v>33</v>
      </c>
      <c r="M103" t="s">
        <v>160</v>
      </c>
      <c r="N103">
        <v>2</v>
      </c>
      <c r="Q103" s="32"/>
      <c r="R103" s="36" t="str">
        <f t="shared" ref="R103:R105" si="10">IF(L103=0,"",L103)</f>
        <v>Finance</v>
      </c>
      <c r="S103" s="36">
        <f t="shared" si="9"/>
        <v>2</v>
      </c>
      <c r="T103" s="2" t="s">
        <v>262</v>
      </c>
    </row>
    <row r="104" spans="2:20" ht="13">
      <c r="I104" s="2"/>
      <c r="L104" t="s">
        <v>33</v>
      </c>
      <c r="M104" t="s">
        <v>118</v>
      </c>
      <c r="N104">
        <v>1</v>
      </c>
      <c r="Q104" s="32"/>
      <c r="R104" s="36" t="str">
        <f t="shared" si="10"/>
        <v>Finance</v>
      </c>
      <c r="S104" s="36">
        <f t="shared" si="9"/>
        <v>1</v>
      </c>
      <c r="T104" s="36" t="str">
        <f t="shared" ref="T104:T120" si="11">IF(M101=0,"",M101)</f>
        <v>1. Low</v>
      </c>
    </row>
    <row r="105" spans="2:20" ht="13">
      <c r="I105" s="2"/>
      <c r="L105" t="s">
        <v>33</v>
      </c>
      <c r="M105" t="s">
        <v>106</v>
      </c>
      <c r="N105">
        <v>2</v>
      </c>
      <c r="Q105" s="32"/>
      <c r="R105" s="36" t="str">
        <f t="shared" si="10"/>
        <v>Finance</v>
      </c>
      <c r="S105" s="36">
        <f t="shared" si="9"/>
        <v>2</v>
      </c>
      <c r="T105" s="36" t="str">
        <f t="shared" si="11"/>
        <v>2. Medium</v>
      </c>
    </row>
    <row r="106" spans="2:20" ht="13">
      <c r="I106" s="2"/>
      <c r="L106" t="s">
        <v>146</v>
      </c>
      <c r="M106" t="s">
        <v>160</v>
      </c>
      <c r="N106">
        <v>1</v>
      </c>
      <c r="R106" s="36" t="str">
        <f t="shared" ref="R106:R107" si="12">IF(L106=0,"",L106)</f>
        <v>Human resources</v>
      </c>
      <c r="S106" s="36">
        <f t="shared" si="9"/>
        <v>1</v>
      </c>
      <c r="T106" s="36" t="str">
        <f t="shared" si="11"/>
        <v>1. Low</v>
      </c>
    </row>
    <row r="107" spans="2:20" ht="13">
      <c r="B107" s="48" t="s">
        <v>263</v>
      </c>
      <c r="I107" s="2"/>
      <c r="L107" t="s">
        <v>146</v>
      </c>
      <c r="M107" t="s">
        <v>118</v>
      </c>
      <c r="N107">
        <v>3</v>
      </c>
      <c r="R107" s="36" t="str">
        <f t="shared" si="12"/>
        <v>Human resources</v>
      </c>
      <c r="S107" s="36">
        <f t="shared" si="9"/>
        <v>3</v>
      </c>
      <c r="T107" s="36" t="str">
        <f t="shared" si="11"/>
        <v>2. Medium</v>
      </c>
    </row>
    <row r="108" spans="2:20" ht="13">
      <c r="B108" s="2" t="s">
        <v>264</v>
      </c>
      <c r="I108" s="2"/>
      <c r="L108" t="s">
        <v>146</v>
      </c>
      <c r="M108" t="s">
        <v>106</v>
      </c>
      <c r="N108">
        <v>2</v>
      </c>
      <c r="R108" s="36" t="str">
        <f t="shared" ref="R108:R117" si="13">IF(L108=0,"",L108)</f>
        <v>Human resources</v>
      </c>
      <c r="S108" s="36">
        <f t="shared" si="9"/>
        <v>2</v>
      </c>
      <c r="T108" s="36" t="str">
        <f t="shared" si="11"/>
        <v>3. High</v>
      </c>
    </row>
    <row r="109" spans="2:20" ht="13">
      <c r="L109" t="s">
        <v>177</v>
      </c>
      <c r="M109" t="s">
        <v>118</v>
      </c>
      <c r="N109">
        <v>1</v>
      </c>
      <c r="R109" s="36" t="str">
        <f t="shared" si="13"/>
        <v>Information security/storage</v>
      </c>
      <c r="S109" s="36">
        <f t="shared" si="9"/>
        <v>1</v>
      </c>
      <c r="T109" s="36" t="str">
        <f t="shared" si="11"/>
        <v>1. Low</v>
      </c>
    </row>
    <row r="110" spans="2:20" ht="13">
      <c r="L110" t="s">
        <v>177</v>
      </c>
      <c r="M110" t="s">
        <v>106</v>
      </c>
      <c r="N110">
        <v>1</v>
      </c>
      <c r="R110" s="36" t="str">
        <f t="shared" si="13"/>
        <v>Information security/storage</v>
      </c>
      <c r="S110" s="36">
        <f t="shared" si="9"/>
        <v>1</v>
      </c>
      <c r="T110" s="36" t="str">
        <f t="shared" si="11"/>
        <v>2. Medium</v>
      </c>
    </row>
    <row r="111" spans="2:20" ht="13">
      <c r="L111" t="s">
        <v>37</v>
      </c>
      <c r="M111" t="s">
        <v>160</v>
      </c>
      <c r="N111">
        <v>1</v>
      </c>
      <c r="R111" s="36" t="str">
        <f t="shared" si="13"/>
        <v>Payroll</v>
      </c>
      <c r="S111" s="36">
        <f t="shared" si="9"/>
        <v>1</v>
      </c>
      <c r="T111" s="36" t="str">
        <f t="shared" si="11"/>
        <v>3. High</v>
      </c>
    </row>
    <row r="112" spans="2:20" ht="13">
      <c r="L112" t="s">
        <v>37</v>
      </c>
      <c r="M112" t="s">
        <v>118</v>
      </c>
      <c r="N112">
        <v>1</v>
      </c>
      <c r="R112" s="36" t="str">
        <f t="shared" si="13"/>
        <v>Payroll</v>
      </c>
      <c r="S112" s="36">
        <f t="shared" si="9"/>
        <v>1</v>
      </c>
      <c r="T112" s="36" t="str">
        <f t="shared" si="11"/>
        <v>2. Medium</v>
      </c>
    </row>
    <row r="113" spans="12:20" ht="13">
      <c r="L113" t="s">
        <v>37</v>
      </c>
      <c r="M113" t="s">
        <v>106</v>
      </c>
      <c r="N113">
        <v>2</v>
      </c>
      <c r="R113" s="36" t="str">
        <f t="shared" si="13"/>
        <v>Payroll</v>
      </c>
      <c r="S113" s="36">
        <f t="shared" si="9"/>
        <v>2</v>
      </c>
      <c r="T113" s="36" t="str">
        <f t="shared" si="11"/>
        <v>3. High</v>
      </c>
    </row>
    <row r="114" spans="12:20" ht="13">
      <c r="L114" t="s">
        <v>31</v>
      </c>
      <c r="M114" t="s">
        <v>118</v>
      </c>
      <c r="N114">
        <v>3</v>
      </c>
      <c r="R114" s="36" t="str">
        <f t="shared" si="13"/>
        <v>Procurement</v>
      </c>
      <c r="S114" s="36">
        <f t="shared" si="9"/>
        <v>3</v>
      </c>
      <c r="T114" s="36" t="str">
        <f t="shared" si="11"/>
        <v>1. Low</v>
      </c>
    </row>
    <row r="115" spans="12:20" ht="13">
      <c r="L115" t="s">
        <v>31</v>
      </c>
      <c r="M115" t="s">
        <v>106</v>
      </c>
      <c r="N115">
        <v>2</v>
      </c>
      <c r="R115" s="36" t="str">
        <f t="shared" si="13"/>
        <v>Procurement</v>
      </c>
      <c r="S115" s="36">
        <f t="shared" si="9"/>
        <v>2</v>
      </c>
      <c r="T115" s="36" t="str">
        <f t="shared" si="11"/>
        <v>2. Medium</v>
      </c>
    </row>
    <row r="116" spans="12:20" ht="13">
      <c r="L116" t="s">
        <v>41</v>
      </c>
      <c r="M116" t="s">
        <v>118</v>
      </c>
      <c r="N116">
        <v>1</v>
      </c>
      <c r="R116" s="36" t="str">
        <f t="shared" si="13"/>
        <v>Reporting</v>
      </c>
      <c r="S116" s="36">
        <f t="shared" si="9"/>
        <v>1</v>
      </c>
      <c r="T116" s="36" t="str">
        <f t="shared" si="11"/>
        <v>3. High</v>
      </c>
    </row>
    <row r="117" spans="12:20" ht="13">
      <c r="L117" t="s">
        <v>41</v>
      </c>
      <c r="M117" t="s">
        <v>106</v>
      </c>
      <c r="N117">
        <v>2</v>
      </c>
      <c r="R117" s="36" t="str">
        <f t="shared" si="13"/>
        <v>Reporting</v>
      </c>
      <c r="S117" s="36">
        <f t="shared" si="9"/>
        <v>2</v>
      </c>
      <c r="T117" s="36" t="str">
        <f t="shared" si="11"/>
        <v>2. Medium</v>
      </c>
    </row>
    <row r="118" spans="12:20" ht="13">
      <c r="S118"/>
      <c r="T118" s="36" t="str">
        <f t="shared" si="11"/>
        <v>3. High</v>
      </c>
    </row>
    <row r="119" spans="12:20" ht="13">
      <c r="S119"/>
      <c r="T119" s="36" t="str">
        <f t="shared" si="11"/>
        <v>2. Medium</v>
      </c>
    </row>
    <row r="120" spans="12:20" ht="13">
      <c r="T120" s="36" t="str">
        <f t="shared" si="11"/>
        <v>3. High</v>
      </c>
    </row>
  </sheetData>
  <mergeCells count="4">
    <mergeCell ref="B2:I2"/>
    <mergeCell ref="L2:S2"/>
    <mergeCell ref="L3:S5"/>
    <mergeCell ref="B3:I3"/>
  </mergeCells>
  <phoneticPr fontId="3" type="noConversion"/>
  <pageMargins left="0.75" right="0.75" top="1" bottom="0.75" header="0.5" footer="0.5"/>
  <pageSetup scale="76" orientation="portrait" r:id="rId4"/>
  <headerFooter alignWithMargins="0">
    <oddHeader>&amp;L&amp;G</oddHeader>
    <oddFooter>&amp;C©2008 KPMG International. KPMG International is a Swiss cooperative that performs no client services. Services are provided by member firms. All rights reserved.</oddFooter>
  </headerFooter>
  <customProperties>
    <customPr name="OrphanNamesChecked" r:id="rId5"/>
  </customProperties>
  <drawing r:id="rId6"/>
  <legacyDrawingHF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3A65-EE9D-4815-8FC0-4EB6B7CEDE3B}">
  <sheetPr>
    <tabColor rgb="FF363F7C"/>
  </sheetPr>
  <dimension ref="B2:E28"/>
  <sheetViews>
    <sheetView workbookViewId="0">
      <selection activeCell="E13" sqref="E13:E15"/>
    </sheetView>
  </sheetViews>
  <sheetFormatPr defaultColWidth="8.81640625" defaultRowHeight="12.5"/>
  <cols>
    <col min="1" max="1" width="4.54296875" style="11" customWidth="1"/>
    <col min="2" max="2" width="23" style="11" customWidth="1"/>
    <col min="3" max="3" width="23.26953125" style="11" customWidth="1"/>
    <col min="4" max="4" width="50.7265625" style="11" customWidth="1"/>
    <col min="5" max="5" width="81" style="11" customWidth="1"/>
    <col min="6" max="16384" width="8.81640625" style="11"/>
  </cols>
  <sheetData>
    <row r="2" spans="2:5" ht="25" customHeight="1">
      <c r="B2" s="267" t="s">
        <v>265</v>
      </c>
      <c r="C2" s="267" t="s">
        <v>266</v>
      </c>
      <c r="D2" s="267" t="s">
        <v>267</v>
      </c>
      <c r="E2" s="267" t="s">
        <v>268</v>
      </c>
    </row>
    <row r="3" spans="2:5" ht="25.4" customHeight="1">
      <c r="B3" s="268"/>
      <c r="C3" s="268"/>
      <c r="D3" s="268"/>
      <c r="E3" s="268"/>
    </row>
    <row r="4" spans="2:5" ht="30.75" customHeight="1">
      <c r="B4" s="265" t="s">
        <v>269</v>
      </c>
      <c r="C4" s="120" t="s">
        <v>270</v>
      </c>
      <c r="D4" s="121" t="s">
        <v>271</v>
      </c>
      <c r="E4" s="120" t="s">
        <v>272</v>
      </c>
    </row>
    <row r="5" spans="2:5" ht="39.65" customHeight="1">
      <c r="B5" s="265"/>
      <c r="C5" s="120" t="s">
        <v>273</v>
      </c>
      <c r="D5" s="121" t="s">
        <v>274</v>
      </c>
      <c r="E5" s="120" t="s">
        <v>275</v>
      </c>
    </row>
    <row r="6" spans="2:5" ht="32.25" customHeight="1">
      <c r="B6" s="265"/>
      <c r="C6" s="120" t="s">
        <v>276</v>
      </c>
      <c r="D6" s="121" t="s">
        <v>277</v>
      </c>
      <c r="E6" s="120" t="s">
        <v>278</v>
      </c>
    </row>
    <row r="7" spans="2:5" ht="23">
      <c r="B7" s="265" t="s">
        <v>279</v>
      </c>
      <c r="C7" s="266" t="s">
        <v>280</v>
      </c>
      <c r="D7" s="121" t="s">
        <v>281</v>
      </c>
      <c r="E7" s="120" t="s">
        <v>282</v>
      </c>
    </row>
    <row r="8" spans="2:5" ht="46">
      <c r="B8" s="265"/>
      <c r="C8" s="266"/>
      <c r="D8" s="121" t="s">
        <v>283</v>
      </c>
      <c r="E8" s="121" t="s">
        <v>284</v>
      </c>
    </row>
    <row r="9" spans="2:5" ht="31.5" customHeight="1">
      <c r="B9" s="265"/>
      <c r="C9" s="120" t="s">
        <v>285</v>
      </c>
      <c r="D9" s="121" t="s">
        <v>286</v>
      </c>
      <c r="E9" s="120" t="s">
        <v>287</v>
      </c>
    </row>
    <row r="10" spans="2:5" ht="31.5" customHeight="1">
      <c r="B10" s="265"/>
      <c r="C10" s="120" t="s">
        <v>288</v>
      </c>
      <c r="D10" s="121" t="s">
        <v>289</v>
      </c>
      <c r="E10" s="120" t="s">
        <v>290</v>
      </c>
    </row>
    <row r="11" spans="2:5" ht="45" customHeight="1">
      <c r="B11" s="265"/>
      <c r="C11" s="266" t="s">
        <v>291</v>
      </c>
      <c r="D11" s="121" t="s">
        <v>292</v>
      </c>
      <c r="E11" s="120" t="s">
        <v>293</v>
      </c>
    </row>
    <row r="12" spans="2:5" ht="31.5" customHeight="1">
      <c r="B12" s="265"/>
      <c r="C12" s="266"/>
      <c r="D12" s="121" t="s">
        <v>294</v>
      </c>
      <c r="E12" s="121" t="s">
        <v>295</v>
      </c>
    </row>
    <row r="13" spans="2:5" ht="25.5" customHeight="1">
      <c r="B13" s="265" t="s">
        <v>296</v>
      </c>
      <c r="C13" s="266" t="s">
        <v>297</v>
      </c>
      <c r="D13" s="120" t="s">
        <v>298</v>
      </c>
      <c r="E13" s="266" t="s">
        <v>299</v>
      </c>
    </row>
    <row r="14" spans="2:5" ht="25.5" customHeight="1">
      <c r="B14" s="265"/>
      <c r="C14" s="266"/>
      <c r="D14" s="120" t="s">
        <v>300</v>
      </c>
      <c r="E14" s="266"/>
    </row>
    <row r="15" spans="2:5" ht="25.5" customHeight="1">
      <c r="B15" s="265"/>
      <c r="C15" s="266"/>
      <c r="D15" s="121" t="s">
        <v>301</v>
      </c>
      <c r="E15" s="266"/>
    </row>
    <row r="16" spans="2:5" ht="17.25" customHeight="1">
      <c r="B16" s="265"/>
      <c r="C16" s="266" t="s">
        <v>302</v>
      </c>
      <c r="D16" s="120" t="s">
        <v>303</v>
      </c>
      <c r="E16" s="266" t="s">
        <v>304</v>
      </c>
    </row>
    <row r="17" spans="2:5" ht="18.75" customHeight="1">
      <c r="B17" s="265"/>
      <c r="C17" s="266"/>
      <c r="D17" s="121" t="s">
        <v>305</v>
      </c>
      <c r="E17" s="266"/>
    </row>
    <row r="18" spans="2:5" ht="20.25" customHeight="1">
      <c r="B18" s="265" t="s">
        <v>306</v>
      </c>
      <c r="C18" s="266" t="s">
        <v>307</v>
      </c>
      <c r="D18" s="120" t="s">
        <v>308</v>
      </c>
      <c r="E18" s="266" t="s">
        <v>309</v>
      </c>
    </row>
    <row r="19" spans="2:5" ht="20.25" customHeight="1">
      <c r="B19" s="265"/>
      <c r="C19" s="266"/>
      <c r="D19" s="121" t="s">
        <v>310</v>
      </c>
      <c r="E19" s="266"/>
    </row>
    <row r="20" spans="2:5" ht="32.25" customHeight="1">
      <c r="B20" s="265"/>
      <c r="C20" s="120" t="s">
        <v>311</v>
      </c>
      <c r="D20" s="120" t="s">
        <v>312</v>
      </c>
      <c r="E20" s="120" t="s">
        <v>313</v>
      </c>
    </row>
    <row r="21" spans="2:5" ht="15.75" customHeight="1">
      <c r="B21" s="265" t="s">
        <v>314</v>
      </c>
      <c r="C21" s="266" t="s">
        <v>315</v>
      </c>
      <c r="D21" s="120" t="s">
        <v>316</v>
      </c>
      <c r="E21" s="266" t="s">
        <v>317</v>
      </c>
    </row>
    <row r="22" spans="2:5" ht="15.75" customHeight="1">
      <c r="B22" s="265"/>
      <c r="C22" s="266"/>
      <c r="D22" s="121" t="s">
        <v>318</v>
      </c>
      <c r="E22" s="266"/>
    </row>
    <row r="23" spans="2:5">
      <c r="B23" s="265"/>
      <c r="C23" s="266" t="s">
        <v>319</v>
      </c>
      <c r="D23" s="120" t="s">
        <v>320</v>
      </c>
      <c r="E23" s="266" t="s">
        <v>321</v>
      </c>
    </row>
    <row r="24" spans="2:5">
      <c r="B24" s="265"/>
      <c r="C24" s="266"/>
      <c r="D24" s="121" t="s">
        <v>322</v>
      </c>
      <c r="E24" s="266"/>
    </row>
    <row r="25" spans="2:5" ht="23">
      <c r="B25" s="265"/>
      <c r="C25" s="120" t="s">
        <v>323</v>
      </c>
      <c r="D25" s="120" t="s">
        <v>324</v>
      </c>
      <c r="E25" s="120" t="s">
        <v>325</v>
      </c>
    </row>
    <row r="26" spans="2:5">
      <c r="B26" s="265"/>
      <c r="C26" s="266" t="s">
        <v>326</v>
      </c>
      <c r="D26" s="120" t="s">
        <v>327</v>
      </c>
      <c r="E26" s="266" t="s">
        <v>328</v>
      </c>
    </row>
    <row r="27" spans="2:5">
      <c r="B27" s="265"/>
      <c r="C27" s="266"/>
      <c r="D27" s="120" t="s">
        <v>329</v>
      </c>
      <c r="E27" s="266"/>
    </row>
    <row r="28" spans="2:5">
      <c r="B28" s="265"/>
      <c r="C28" s="266"/>
      <c r="D28" s="121" t="s">
        <v>330</v>
      </c>
      <c r="E28" s="266"/>
    </row>
  </sheetData>
  <sheetProtection algorithmName="SHA-512" hashValue="bmqKwCgOklzs8J0gcWd30XWTUZk6dU+trP9bNO/oZ2lfu2CSzMi4+Go5V1rDG8Hgt1pNcgxWm4+Q2rLMnEXIMg==" saltValue="44jg6BqeiWNvdmf25Srscg==" spinCount="100000" sheet="1" objects="1" scenarios="1"/>
  <mergeCells count="23">
    <mergeCell ref="B18:B20"/>
    <mergeCell ref="C18:C19"/>
    <mergeCell ref="E18:E19"/>
    <mergeCell ref="B2:B3"/>
    <mergeCell ref="C2:C3"/>
    <mergeCell ref="D2:D3"/>
    <mergeCell ref="E2:E3"/>
    <mergeCell ref="B4:B6"/>
    <mergeCell ref="B7:B12"/>
    <mergeCell ref="C7:C8"/>
    <mergeCell ref="C11:C12"/>
    <mergeCell ref="B13:B17"/>
    <mergeCell ref="C13:C15"/>
    <mergeCell ref="E13:E15"/>
    <mergeCell ref="C16:C17"/>
    <mergeCell ref="E16:E17"/>
    <mergeCell ref="B21:B28"/>
    <mergeCell ref="C21:C22"/>
    <mergeCell ref="E21:E22"/>
    <mergeCell ref="C23:C24"/>
    <mergeCell ref="E23:E24"/>
    <mergeCell ref="C26:C28"/>
    <mergeCell ref="E26:E28"/>
  </mergeCells>
  <pageMargins left="0.7" right="0.7" top="0.75" bottom="0.75" header="0.3" footer="0.3"/>
  <pageSetup orientation="portrait" r:id="rId1"/>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PageURL"><![CDATA[http://www1.microwebs.kworld.kpmg.com/globalras/products/internalaudit/Web%20Pages/ttriskassessment.aspx#http://www1.microwebs.kworld.kpmg.com/globalras/products/internalaudit/Web%20Pages/ttriskassessment.aspx, http://www1.microwebs.kworld.kpmg.com/globalras/products/internalaudit/Web%20Pages/ttriskassessment.aspx#http://www1.microwebs.kworld.kpmg.com/globalras/products/internalaudit/Web%20Pages/ttriskassessment.aspx]]></LongProp>
</LongProperties>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01b9676a-acfc-4ccc-b979-19840e3fd12b"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FD817A24BD955D43A8CF5C9A07CAD283" ma:contentTypeVersion="21" ma:contentTypeDescription="Create a new document." ma:contentTypeScope="" ma:versionID="f10b0421bd974d7eb3c46b8b6d6a100d">
  <xsd:schema xmlns:xsd="http://www.w3.org/2001/XMLSchema" xmlns:xs="http://www.w3.org/2001/XMLSchema" xmlns:p="http://schemas.microsoft.com/office/2006/metadata/properties" xmlns:ns2="fdaae421-ba6a-4289-9e6c-7ee7a2dbf9d6" xmlns:ns3="7630c857-89a4-49ec-b275-7296a543a0f1" xmlns:ns4="bcd15a68-83e8-4476-a66a-25d1b945c5ca" targetNamespace="http://schemas.microsoft.com/office/2006/metadata/properties" ma:root="true" ma:fieldsID="475893760a76e0f077bb66032e0b0ad1" ns2:_="" ns3:_="" ns4:_="">
    <xsd:import namespace="fdaae421-ba6a-4289-9e6c-7ee7a2dbf9d6"/>
    <xsd:import namespace="7630c857-89a4-49ec-b275-7296a543a0f1"/>
    <xsd:import namespace="bcd15a68-83e8-4476-a66a-25d1b945c5ca"/>
    <xsd:element name="properties">
      <xsd:complexType>
        <xsd:sequence>
          <xsd:element name="documentManagement">
            <xsd:complexType>
              <xsd:all>
                <xsd:element ref="ns2:_dlc_DocId" minOccurs="0"/>
                <xsd:element ref="ns2:_dlc_DocIdUrl" minOccurs="0"/>
                <xsd:element ref="ns2:_dlc_DocIdPersistId" minOccurs="0"/>
                <xsd:element ref="ns3:Approval_x0020_Comments" minOccurs="0"/>
                <xsd:element ref="ns3:Approval_x0020_Statu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Pending_x0020_Approver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9a3393ac-8a75-4dc5-8fd2-9d02b18b3eca}" ma:internalName="TaxCatchAll" ma:showField="CatchAllData" ma:web="bcd15a68-83e8-4476-a66a-25d1b945c5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30c857-89a4-49ec-b275-7296a543a0f1" elementFormDefault="qualified">
    <xsd:import namespace="http://schemas.microsoft.com/office/2006/documentManagement/types"/>
    <xsd:import namespace="http://schemas.microsoft.com/office/infopath/2007/PartnerControls"/>
    <xsd:element name="Approval_x0020_Comments" ma:index="11" nillable="true" ma:displayName="Approval Comments" ma:internalName="Approval_x0020_Comments">
      <xsd:simpleType>
        <xsd:restriction base="dms:Note"/>
      </xsd:simpleType>
    </xsd:element>
    <xsd:element name="Approval_x0020_Status" ma:index="12" nillable="true" ma:displayName="Approval Status" ma:internalName="Approval_x0020_Statu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Pending_x0020_Approvers" ma:index="25" nillable="true" ma:displayName="Pending Approvers" ma:internalName="Pending_x0020_Approvers">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1b9676a-acfc-4ccc-b979-19840e3fd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15a68-83e8-4476-a66a-25d1b945c5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TaxCatchAll xmlns="fdaae421-ba6a-4289-9e6c-7ee7a2dbf9d6" xsi:nil="true"/>
    <Approval_x0020_Status xmlns="7630c857-89a4-49ec-b275-7296a543a0f1">Approved</Approval_x0020_Status>
    <SharedWithUsers xmlns="bcd15a68-83e8-4476-a66a-25d1b945c5ca">
      <UserInfo>
        <DisplayName>Robert Luo</DisplayName>
        <AccountId>213</AccountId>
        <AccountType/>
      </UserInfo>
      <UserInfo>
        <DisplayName>Nathan Price</DisplayName>
        <AccountId>996</AccountId>
        <AccountType/>
      </UserInfo>
    </SharedWithUsers>
    <Pending_x0020_Approvers xmlns="7630c857-89a4-49ec-b275-7296a543a0f1" xsi:nil="true"/>
    <lcf76f155ced4ddcb4097134ff3c332f xmlns="7630c857-89a4-49ec-b275-7296a543a0f1">
      <Terms xmlns="http://schemas.microsoft.com/office/infopath/2007/PartnerControls"/>
    </lcf76f155ced4ddcb4097134ff3c332f>
    <Approval_x0020_Comments xmlns="7630c857-89a4-49ec-b275-7296a543a0f1">* Karen Johnson - Approved - 01/11/2023 comments: 
--------------------------------------------------------------------------------</Approval_x0020_Comments>
  </documentManagement>
</p:properties>
</file>

<file path=customXml/itemProps1.xml><?xml version="1.0" encoding="utf-8"?>
<ds:datastoreItem xmlns:ds="http://schemas.openxmlformats.org/officeDocument/2006/customXml" ds:itemID="{53B67FFC-6212-481B-80EE-8084B00E5C02}">
  <ds:schemaRefs>
    <ds:schemaRef ds:uri="http://schemas.microsoft.com/sharepoint/v3/contenttype/forms"/>
  </ds:schemaRefs>
</ds:datastoreItem>
</file>

<file path=customXml/itemProps2.xml><?xml version="1.0" encoding="utf-8"?>
<ds:datastoreItem xmlns:ds="http://schemas.openxmlformats.org/officeDocument/2006/customXml" ds:itemID="{76207B93-7079-4C47-B7FF-238DC678F179}">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7720B277-4E97-4FDF-942E-A2A6B8C37E0B}">
  <ds:schemaRefs>
    <ds:schemaRef ds:uri="http://schemas.microsoft.com/sharepoint/events"/>
  </ds:schemaRefs>
</ds:datastoreItem>
</file>

<file path=customXml/itemProps4.xml><?xml version="1.0" encoding="utf-8"?>
<ds:datastoreItem xmlns:ds="http://schemas.openxmlformats.org/officeDocument/2006/customXml" ds:itemID="{6E689FE6-919B-4BE8-8A33-78CDEDFA7D6C}">
  <ds:schemaRefs>
    <ds:schemaRef ds:uri="Microsoft.SharePoint.Taxonomy.ContentTypeSync"/>
  </ds:schemaRefs>
</ds:datastoreItem>
</file>

<file path=customXml/itemProps5.xml><?xml version="1.0" encoding="utf-8"?>
<ds:datastoreItem xmlns:ds="http://schemas.openxmlformats.org/officeDocument/2006/customXml" ds:itemID="{04F57CE8-3F57-466D-B7DD-C7B45D64A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7630c857-89a4-49ec-b275-7296a543a0f1"/>
    <ds:schemaRef ds:uri="bcd15a68-83e8-4476-a66a-25d1b945c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8C458C6-6073-4B64-823F-F708E6868B86}">
  <ds:schemaRefs>
    <ds:schemaRef ds:uri="fdaae421-ba6a-4289-9e6c-7ee7a2dbf9d6"/>
    <ds:schemaRef ds:uri="http://purl.org/dc/terms/"/>
    <ds:schemaRef ds:uri="bcd15a68-83e8-4476-a66a-25d1b945c5ca"/>
    <ds:schemaRef ds:uri="http://schemas.microsoft.com/office/2006/metadata/properties"/>
    <ds:schemaRef ds:uri="http://schemas.microsoft.com/office/infopath/2007/PartnerControls"/>
    <ds:schemaRef ds:uri="http://schemas.microsoft.com/office/2006/documentManagement/types"/>
    <ds:schemaRef ds:uri="http://purl.org/dc/elements/1.1/"/>
    <ds:schemaRef ds:uri="7630c857-89a4-49ec-b275-7296a543a0f1"/>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05a0329-305a-41bc-9d37-80e802f4ab53}" enabled="0" method="" siteId="{605a0329-305a-41bc-9d37-80e802f4ab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Guidance</vt:lpstr>
      <vt:lpstr>Step 1 – identify</vt:lpstr>
      <vt:lpstr>Step 2 – criteria</vt:lpstr>
      <vt:lpstr>Steps 3 &amp; 4 – risks &amp; controls</vt:lpstr>
      <vt:lpstr>Step 5 – treatment</vt:lpstr>
      <vt:lpstr>Fraud incidents register</vt:lpstr>
      <vt:lpstr>Review controls</vt:lpstr>
      <vt:lpstr>Reporting</vt:lpstr>
      <vt:lpstr>Fraud susceptibility</vt:lpstr>
      <vt:lpstr>Drop down box listings</vt:lpstr>
      <vt:lpstr>Copyright</vt:lpstr>
      <vt:lpstr>Consequence</vt:lpstr>
      <vt:lpstr>Likelihood</vt:lpstr>
      <vt:lpstr>'Step 2 – criteria'!Print_Area</vt:lpstr>
      <vt:lpstr>RiskTable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Fraud risk assessment and planning model</dc:title>
  <dc:subject/>
  <dc:creator/>
  <cp:keywords/>
  <dc:description/>
  <cp:lastModifiedBy/>
  <cp:revision>1</cp:revision>
  <dcterms:created xsi:type="dcterms:W3CDTF">2023-11-13T02:01:23Z</dcterms:created>
  <dcterms:modified xsi:type="dcterms:W3CDTF">2023-11-15T23:54:39Z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CreatedBy">
    <vt:lpwstr/>
  </property>
  <property fmtid="{D5CDD505-2E9C-101B-9397-08002B2CF9AE}" pid="3" name="LegacyTitle">
    <vt:lpwstr/>
  </property>
  <property fmtid="{D5CDD505-2E9C-101B-9397-08002B2CF9AE}" pid="4" name="RelatedContent">
    <vt:lpwstr/>
  </property>
  <property fmtid="{D5CDD505-2E9C-101B-9397-08002B2CF9AE}" pid="5" name="Platform">
    <vt:lpwstr/>
  </property>
  <property fmtid="{D5CDD505-2E9C-101B-9397-08002B2CF9AE}" pid="6" name="Abstract">
    <vt:lpwstr>Helpful information for conducting a fraud risk assessment at a healthcare company._x000d_
</vt:lpwstr>
  </property>
  <property fmtid="{D5CDD505-2E9C-101B-9397-08002B2CF9AE}" pid="7" name="KeywordsAdv">
    <vt:lpwstr/>
  </property>
  <property fmtid="{D5CDD505-2E9C-101B-9397-08002B2CF9AE}" pid="8" name="MigResourceNumber">
    <vt:lpwstr/>
  </property>
  <property fmtid="{D5CDD505-2E9C-101B-9397-08002B2CF9AE}" pid="9" name="ActiveStatus">
    <vt:lpwstr>Active</vt:lpwstr>
  </property>
  <property fmtid="{D5CDD505-2E9C-101B-9397-08002B2CF9AE}" pid="10" name="MigRestricted">
    <vt:lpwstr>0</vt:lpwstr>
  </property>
  <property fmtid="{D5CDD505-2E9C-101B-9397-08002B2CF9AE}" pid="11" name="USClientIdentification">
    <vt:lpwstr/>
  </property>
  <property fmtid="{D5CDD505-2E9C-101B-9397-08002B2CF9AE}" pid="12" name="USServiceLine/ServiceOffering">
    <vt:lpwstr>;IARCS | Internal Audit Co/Outsourcing;</vt:lpwstr>
  </property>
  <property fmtid="{D5CDD505-2E9C-101B-9397-08002B2CF9AE}" pid="13" name="ContentTypeId">
    <vt:lpwstr>0x010100FD817A24BD955D43A8CF5C9A07CAD283</vt:lpwstr>
  </property>
  <property fmtid="{D5CDD505-2E9C-101B-9397-08002B2CF9AE}" pid="14" name="LegacyModifiedDate">
    <vt:lpwstr/>
  </property>
  <property fmtid="{D5CDD505-2E9C-101B-9397-08002B2CF9AE}" pid="15" name="USKeywords">
    <vt:lpwstr/>
  </property>
  <property fmtid="{D5CDD505-2E9C-101B-9397-08002B2CF9AE}" pid="16" name="LegacyType">
    <vt:lpwstr>Library</vt:lpwstr>
  </property>
  <property fmtid="{D5CDD505-2E9C-101B-9397-08002B2CF9AE}" pid="17" name="MediaType">
    <vt:lpwstr>XLS</vt:lpwstr>
  </property>
  <property fmtid="{D5CDD505-2E9C-101B-9397-08002B2CF9AE}" pid="18" name="GlobalMarkets">
    <vt:lpwstr/>
  </property>
  <property fmtid="{D5CDD505-2E9C-101B-9397-08002B2CF9AE}" pid="19" name="PrimaryOwner">
    <vt:lpwstr>Knowledge Management</vt:lpwstr>
  </property>
  <property fmtid="{D5CDD505-2E9C-101B-9397-08002B2CF9AE}" pid="20" name="TemplateUrl">
    <vt:lpwstr/>
  </property>
  <property fmtid="{D5CDD505-2E9C-101B-9397-08002B2CF9AE}" pid="21" name="ExpiryDate">
    <vt:lpwstr/>
  </property>
  <property fmtid="{D5CDD505-2E9C-101B-9397-08002B2CF9AE}" pid="22" name="LegacyRegionCountry">
    <vt:lpwstr/>
  </property>
  <property fmtid="{D5CDD505-2E9C-101B-9397-08002B2CF9AE}" pid="23" name="RiskReviewDate">
    <vt:lpwstr/>
  </property>
  <property fmtid="{D5CDD505-2E9C-101B-9397-08002B2CF9AE}" pid="24" name="MigStatus">
    <vt:lpwstr>Data Quality Check Complete</vt:lpwstr>
  </property>
  <property fmtid="{D5CDD505-2E9C-101B-9397-08002B2CF9AE}" pid="25" name="MigCleansingStatus">
    <vt:lpwstr/>
  </property>
  <property fmtid="{D5CDD505-2E9C-101B-9397-08002B2CF9AE}" pid="26" name="LegacyRecordLocationLink">
    <vt:lpwstr/>
  </property>
  <property fmtid="{D5CDD505-2E9C-101B-9397-08002B2CF9AE}" pid="27" name="MarketIssue0">
    <vt:lpwstr/>
  </property>
  <property fmtid="{D5CDD505-2E9C-101B-9397-08002B2CF9AE}" pid="28" name="PrimarySGSLSN">
    <vt:lpwstr>329</vt:lpwstr>
  </property>
  <property fmtid="{D5CDD505-2E9C-101B-9397-08002B2CF9AE}" pid="29" name="AccessMessage">
    <vt:lpwstr/>
  </property>
  <property fmtid="{D5CDD505-2E9C-101B-9397-08002B2CF9AE}" pid="30" name="Phase">
    <vt:lpwstr/>
  </property>
  <property fmtid="{D5CDD505-2E9C-101B-9397-08002B2CF9AE}" pid="31" name="USComments">
    <vt:lpwstr/>
  </property>
  <property fmtid="{D5CDD505-2E9C-101B-9397-08002B2CF9AE}" pid="32" name="PublicationDate">
    <vt:lpwstr/>
  </property>
  <property fmtid="{D5CDD505-2E9C-101B-9397-08002B2CF9AE}" pid="33" name="RiskManagementLevel">
    <vt:lpwstr>Risk Reviewed</vt:lpwstr>
  </property>
  <property fmtid="{D5CDD505-2E9C-101B-9397-08002B2CF9AE}" pid="34" name="LegacySGSLSN">
    <vt:lpwstr/>
  </property>
  <property fmtid="{D5CDD505-2E9C-101B-9397-08002B2CF9AE}" pid="35" name="Client">
    <vt:lpwstr/>
  </property>
  <property fmtid="{D5CDD505-2E9C-101B-9397-08002B2CF9AE}" pid="36" name="EngagementDeliverableType">
    <vt:lpwstr/>
  </property>
  <property fmtid="{D5CDD505-2E9C-101B-9397-08002B2CF9AE}" pid="37" name="AuthorAdv">
    <vt:lpwstr>cjudice</vt:lpwstr>
  </property>
  <property fmtid="{D5CDD505-2E9C-101B-9397-08002B2CF9AE}" pid="38" name="PrimaryLanguage">
    <vt:lpwstr>English</vt:lpwstr>
  </property>
  <property fmtid="{D5CDD505-2E9C-101B-9397-08002B2CF9AE}" pid="39" name="RiskReviewEntity">
    <vt:lpwstr/>
  </property>
  <property fmtid="{D5CDD505-2E9C-101B-9397-08002B2CF9AE}" pid="40" name="xd_Signature">
    <vt:lpwstr/>
  </property>
  <property fmtid="{D5CDD505-2E9C-101B-9397-08002B2CF9AE}" pid="41" name="MigAdminNotes">
    <vt:lpwstr>&lt;div&gt;&lt;/div&gt;</vt:lpwstr>
  </property>
  <property fmtid="{D5CDD505-2E9C-101B-9397-08002B2CF9AE}" pid="42" name="Featured">
    <vt:lpwstr>0</vt:lpwstr>
  </property>
  <property fmtid="{D5CDD505-2E9C-101B-9397-08002B2CF9AE}" pid="43" name="SecondarySGSLSN">
    <vt:lpwstr>328;#</vt:lpwstr>
  </property>
  <property fmtid="{D5CDD505-2E9C-101B-9397-08002B2CF9AE}" pid="44" name="USMediaType">
    <vt:lpwstr/>
  </property>
  <property fmtid="{D5CDD505-2E9C-101B-9397-08002B2CF9AE}" pid="45" name="USToolkit">
    <vt:lpwstr/>
  </property>
  <property fmtid="{D5CDD505-2E9C-101B-9397-08002B2CF9AE}" pid="46" name="LegacyListName">
    <vt:lpwstr/>
  </property>
  <property fmtid="{D5CDD505-2E9C-101B-9397-08002B2CF9AE}" pid="47" name="Toolkit">
    <vt:lpwstr>20;#</vt:lpwstr>
  </property>
  <property fmtid="{D5CDD505-2E9C-101B-9397-08002B2CF9AE}" pid="48" name="MigMeetingNumber">
    <vt:lpwstr/>
  </property>
  <property fmtid="{D5CDD505-2E9C-101B-9397-08002B2CF9AE}" pid="49" name="PTFramework">
    <vt:lpwstr/>
  </property>
  <property fmtid="{D5CDD505-2E9C-101B-9397-08002B2CF9AE}" pid="50" name="USCountryGeographic">
    <vt:lpwstr/>
  </property>
  <property fmtid="{D5CDD505-2E9C-101B-9397-08002B2CF9AE}" pid="51" name="GlobalCoverage">
    <vt:lpwstr>1</vt:lpwstr>
  </property>
  <property fmtid="{D5CDD505-2E9C-101B-9397-08002B2CF9AE}" pid="52" name="USIndustrySector/SubSector">
    <vt:lpwstr/>
  </property>
  <property fmtid="{D5CDD505-2E9C-101B-9397-08002B2CF9AE}" pid="53" name="OldID">
    <vt:lpwstr/>
  </property>
  <property fmtid="{D5CDD505-2E9C-101B-9397-08002B2CF9AE}" pid="54" name="USPublishedDate">
    <vt:lpwstr>3/10/2009</vt:lpwstr>
  </property>
  <property fmtid="{D5CDD505-2E9C-101B-9397-08002B2CF9AE}" pid="55" name="Services">
    <vt:lpwstr>745;#;#756;#</vt:lpwstr>
  </property>
  <property fmtid="{D5CDD505-2E9C-101B-9397-08002B2CF9AE}" pid="56" name="Function">
    <vt:lpwstr>Advisory</vt:lpwstr>
  </property>
  <property fmtid="{D5CDD505-2E9C-101B-9397-08002B2CF9AE}" pid="57" name="MigComments">
    <vt:lpwstr>&lt;div&gt;&lt;/div&gt;</vt:lpwstr>
  </property>
  <property fmtid="{D5CDD505-2E9C-101B-9397-08002B2CF9AE}" pid="58" name="USFunction">
    <vt:lpwstr/>
  </property>
  <property fmtid="{D5CDD505-2E9C-101B-9397-08002B2CF9AE}" pid="59" name="Country">
    <vt:lpwstr>United States</vt:lpwstr>
  </property>
  <property fmtid="{D5CDD505-2E9C-101B-9397-08002B2CF9AE}" pid="60" name="DaysNew">
    <vt:lpwstr/>
  </property>
  <property fmtid="{D5CDD505-2E9C-101B-9397-08002B2CF9AE}" pid="61" name="DocumentType">
    <vt:lpwstr>103</vt:lpwstr>
  </property>
  <property fmtid="{D5CDD505-2E9C-101B-9397-08002B2CF9AE}" pid="62" name="Campaign">
    <vt:lpwstr/>
  </property>
  <property fmtid="{D5CDD505-2E9C-101B-9397-08002B2CF9AE}" pid="63" name="USPrimarySL/USPrimarySubService">
    <vt:lpwstr>IARCS | IA and SOAS Strategic Sourcing</vt:lpwstr>
  </property>
  <property fmtid="{D5CDD505-2E9C-101B-9397-08002B2CF9AE}" pid="64" name="LegacyCreatedDate">
    <vt:lpwstr/>
  </property>
  <property fmtid="{D5CDD505-2E9C-101B-9397-08002B2CF9AE}" pid="65" name="AuditableProcesses">
    <vt:lpwstr/>
  </property>
  <property fmtid="{D5CDD505-2E9C-101B-9397-08002B2CF9AE}" pid="66" name="LegacyModifiedBy">
    <vt:lpwstr/>
  </property>
  <property fmtid="{D5CDD505-2E9C-101B-9397-08002B2CF9AE}" pid="67" name="BuyerLevel">
    <vt:lpwstr/>
  </property>
  <property fmtid="{D5CDD505-2E9C-101B-9397-08002B2CF9AE}" pid="68" name="USCatFilter/DocType">
    <vt:lpwstr>Client Delivery | Tool / Template</vt:lpwstr>
  </property>
  <property fmtid="{D5CDD505-2E9C-101B-9397-08002B2CF9AE}" pid="69" name="USContentURL">
    <vt:lpwstr/>
  </property>
  <property fmtid="{D5CDD505-2E9C-101B-9397-08002B2CF9AE}" pid="70" name="MarketIssue">
    <vt:lpwstr/>
  </property>
  <property fmtid="{D5CDD505-2E9C-101B-9397-08002B2CF9AE}" pid="71" name="Contact">
    <vt:lpwstr/>
  </property>
  <property fmtid="{D5CDD505-2E9C-101B-9397-08002B2CF9AE}" pid="72" name="ImageURL">
    <vt:lpwstr/>
  </property>
  <property fmtid="{D5CDD505-2E9C-101B-9397-08002B2CF9AE}" pid="73" name="LegacyDocumentLink">
    <vt:lpwstr/>
  </property>
  <property fmtid="{D5CDD505-2E9C-101B-9397-08002B2CF9AE}" pid="74" name="USSecondarySL/USSecondarySub">
    <vt:lpwstr>;IARCS | All;</vt:lpwstr>
  </property>
  <property fmtid="{D5CDD505-2E9C-101B-9397-08002B2CF9AE}" pid="75" name="Order">
    <vt:lpwstr>216000.000000000</vt:lpwstr>
  </property>
  <property fmtid="{D5CDD505-2E9C-101B-9397-08002B2CF9AE}" pid="76" name="Capabilities">
    <vt:lpwstr/>
  </property>
  <property fmtid="{D5CDD505-2E9C-101B-9397-08002B2CF9AE}" pid="77" name="LegacyDocName">
    <vt:lpwstr/>
  </property>
  <property fmtid="{D5CDD505-2E9C-101B-9397-08002B2CF9AE}" pid="78" name="USRenewalDate">
    <vt:lpwstr>11/25/2009</vt:lpwstr>
  </property>
  <property fmtid="{D5CDD505-2E9C-101B-9397-08002B2CF9AE}" pid="79" name="RiskReviewer">
    <vt:lpwstr/>
  </property>
  <property fmtid="{D5CDD505-2E9C-101B-9397-08002B2CF9AE}" pid="80" name="MediaServiceImageTags">
    <vt:lpwstr/>
  </property>
  <property fmtid="{D5CDD505-2E9C-101B-9397-08002B2CF9AE}" pid="81" name="xd_ProgID">
    <vt:lpwstr/>
  </property>
</Properties>
</file>